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285" tabRatio="602" activeTab="0"/>
  </bookViews>
  <sheets>
    <sheet name="Titel" sheetId="1" r:id="rId1"/>
    <sheet name="Algemeen" sheetId="2" r:id="rId2"/>
    <sheet name="Snelheid 1 &amp; 2" sheetId="3" r:id="rId3"/>
    <sheet name="Kl hafo 1 &amp; 2" sheetId="4" r:id="rId4"/>
    <sheet name="Gr hafo 1 &amp; 2" sheetId="5" r:id="rId5"/>
    <sheet name="Fond+ zw fond 1 &amp; 2" sheetId="6" r:id="rId6"/>
    <sheet name="As Snelheid" sheetId="7" r:id="rId7"/>
    <sheet name="As Kl. Hafo" sheetId="8" r:id="rId8"/>
    <sheet name="As Gr Hafo" sheetId="9" r:id="rId9"/>
    <sheet name="As Fond" sheetId="10" r:id="rId10"/>
    <sheet name="Beginnelingen" sheetId="11" r:id="rId11"/>
    <sheet name="Blad1" sheetId="12" state="hidden" r:id="rId12"/>
  </sheets>
  <definedNames/>
  <calcPr fullCalcOnLoad="1"/>
</workbook>
</file>

<file path=xl/sharedStrings.xml><?xml version="1.0" encoding="utf-8"?>
<sst xmlns="http://schemas.openxmlformats.org/spreadsheetml/2006/main" count="1239" uniqueCount="235">
  <si>
    <t>coëff.</t>
  </si>
  <si>
    <t>PTN</t>
  </si>
  <si>
    <t>coëf</t>
  </si>
  <si>
    <t>1ste</t>
  </si>
  <si>
    <t>2de</t>
  </si>
  <si>
    <t>Naam</t>
  </si>
  <si>
    <t>NR</t>
  </si>
  <si>
    <t>Gemeente</t>
  </si>
  <si>
    <t># duiv.</t>
  </si>
  <si>
    <t>Tot. Coëff.</t>
  </si>
  <si>
    <t>Snelheid Oude 1 en 2</t>
  </si>
  <si>
    <t>Snelheid Jaarduiven 1 en 2</t>
  </si>
  <si>
    <t>Snelheid Jonge duiven</t>
  </si>
  <si>
    <t>Kleine Halve Fond Oude 1 en 2</t>
  </si>
  <si>
    <t>Kleine Halve fond jaarduiven 1 en 2</t>
  </si>
  <si>
    <t>Grote Halve Fond Oude 1 en 2</t>
  </si>
  <si>
    <t>Grote Halve fond jaarduiven 1 en 2</t>
  </si>
  <si>
    <t>Fond Oude 1 en 2</t>
  </si>
  <si>
    <t>Fond jaarduiven 1 en 2</t>
  </si>
  <si>
    <t>Fond jonge duiven 1 &amp; 2</t>
  </si>
  <si>
    <t>Zware Fond oude duiven 1 &amp; 2</t>
  </si>
  <si>
    <t>1ste pr</t>
  </si>
  <si>
    <t>afgerond</t>
  </si>
  <si>
    <t>Ringnummer</t>
  </si>
  <si>
    <t>prijs</t>
  </si>
  <si>
    <t># duiven</t>
  </si>
  <si>
    <t># prijzen</t>
  </si>
  <si>
    <t>tot. coëf.</t>
  </si>
  <si>
    <t>Beginnelingen</t>
  </si>
  <si>
    <t xml:space="preserve">Asduif snelheid jaarduiven </t>
  </si>
  <si>
    <t>Asduif snelheid jonge duiven</t>
  </si>
  <si>
    <t xml:space="preserve">Asduif snelheid oude </t>
  </si>
  <si>
    <t xml:space="preserve">Asduif kleine halve fond jaarduiven </t>
  </si>
  <si>
    <t xml:space="preserve">Asduif kleine halve fond oude </t>
  </si>
  <si>
    <t>Asduif kleine halve fond jonge duiven</t>
  </si>
  <si>
    <t xml:space="preserve">Asduif grote halve fond oude </t>
  </si>
  <si>
    <t xml:space="preserve">Asduif grote halve fond jaarduiven </t>
  </si>
  <si>
    <t xml:space="preserve">Asduif fond oude </t>
  </si>
  <si>
    <t xml:space="preserve">Asduif fond jaarduiven </t>
  </si>
  <si>
    <t>Asduif fond jonge duiven</t>
  </si>
  <si>
    <t xml:space="preserve">Asduif zware fond oude </t>
  </si>
  <si>
    <t>Geurts Gerry</t>
  </si>
  <si>
    <t>Zutendaal</t>
  </si>
  <si>
    <t>5068357/10</t>
  </si>
  <si>
    <t>Janssens Mark</t>
  </si>
  <si>
    <t>Linkhout</t>
  </si>
  <si>
    <t>Mantels Stefan</t>
  </si>
  <si>
    <t>Lummen</t>
  </si>
  <si>
    <t>Jannssens Mark</t>
  </si>
  <si>
    <t>5031020/13</t>
  </si>
  <si>
    <t>Halve Fond jonge duiven 1 &amp; 2</t>
  </si>
  <si>
    <t>Engelen Ludo</t>
  </si>
  <si>
    <t>Hasselt</t>
  </si>
  <si>
    <t>Vrancken Willy &amp; Sandra</t>
  </si>
  <si>
    <t>Kuringen</t>
  </si>
  <si>
    <t>Geurts gerry</t>
  </si>
  <si>
    <t>Engelbos Johan</t>
  </si>
  <si>
    <t>Runkelen</t>
  </si>
  <si>
    <t>5140368/12</t>
  </si>
  <si>
    <t xml:space="preserve">Runkelen </t>
  </si>
  <si>
    <t>Houtmeyers Didier</t>
  </si>
  <si>
    <t>5009064/11</t>
  </si>
  <si>
    <t>Stakenborg Peter</t>
  </si>
  <si>
    <t>Neeroeteren</t>
  </si>
  <si>
    <t>5166335/10</t>
  </si>
  <si>
    <t>5061268/10</t>
  </si>
  <si>
    <t>Franssen Guido</t>
  </si>
  <si>
    <t>Ophoven</t>
  </si>
  <si>
    <t>Mertens Roger</t>
  </si>
  <si>
    <t>St.-Truiden</t>
  </si>
  <si>
    <t>Buvens Roger</t>
  </si>
  <si>
    <t>Loksbergen</t>
  </si>
  <si>
    <t>5006811/11</t>
  </si>
  <si>
    <t>5006852/11</t>
  </si>
  <si>
    <t>5092002/10</t>
  </si>
  <si>
    <t>Stockmans Ivan</t>
  </si>
  <si>
    <t>Heusden-Zolder</t>
  </si>
  <si>
    <t>Schroyen-Henderix</t>
  </si>
  <si>
    <t>5054442/12</t>
  </si>
  <si>
    <t>Briers Valentin &amp; zoon</t>
  </si>
  <si>
    <t>Beutels Louis</t>
  </si>
  <si>
    <t>Loockx Guido</t>
  </si>
  <si>
    <t>Tessenderlo</t>
  </si>
  <si>
    <t>5060572/12</t>
  </si>
  <si>
    <t>Vanmeert Roger &amp; Koen</t>
  </si>
  <si>
    <t>Zelem</t>
  </si>
  <si>
    <t>Caenen Hubert</t>
  </si>
  <si>
    <t>Veldwezelt</t>
  </si>
  <si>
    <t>Martens Tony</t>
  </si>
  <si>
    <t>Helchteren</t>
  </si>
  <si>
    <t>Colaers Gebroeders</t>
  </si>
  <si>
    <t>Kempeneers J. &amp; W.</t>
  </si>
  <si>
    <t>Nieuwerkerken</t>
  </si>
  <si>
    <t>Roox Henri &amp; Betsy</t>
  </si>
  <si>
    <t>Reynders-Gerard-Cuddy</t>
  </si>
  <si>
    <t>Maasmechelen</t>
  </si>
  <si>
    <t>Vos Gerard</t>
  </si>
  <si>
    <t>Millen</t>
  </si>
  <si>
    <t>Thijs-Peters</t>
  </si>
  <si>
    <t>5101139/13</t>
  </si>
  <si>
    <t>5081942/10</t>
  </si>
  <si>
    <t>Sampermans Jos</t>
  </si>
  <si>
    <t>Herk-de-Stad</t>
  </si>
  <si>
    <t>Hubrechts Tony</t>
  </si>
  <si>
    <t>Broekom</t>
  </si>
  <si>
    <t>Waltwilder</t>
  </si>
  <si>
    <t>Stas Rudi</t>
  </si>
  <si>
    <t>Munsterbilzen</t>
  </si>
  <si>
    <t>Santermans Remy</t>
  </si>
  <si>
    <t>Stevoort</t>
  </si>
  <si>
    <t>Van Rompaey Karlo</t>
  </si>
  <si>
    <t>Christiaens Nico</t>
  </si>
  <si>
    <t>Serré Rudi</t>
  </si>
  <si>
    <t>5025043/13</t>
  </si>
  <si>
    <t>5025087/13</t>
  </si>
  <si>
    <t>Rondags Gert</t>
  </si>
  <si>
    <t>Grote Spouwen</t>
  </si>
  <si>
    <t>5135481/13</t>
  </si>
  <si>
    <t>5124154/10</t>
  </si>
  <si>
    <t>Didden Nic &amp; Eddy</t>
  </si>
  <si>
    <t>5070486/11</t>
  </si>
  <si>
    <t>Vuerstaek Gebroeders</t>
  </si>
  <si>
    <t>Lanaken</t>
  </si>
  <si>
    <t>Vanempten Jos</t>
  </si>
  <si>
    <t>Zonhoven</t>
  </si>
  <si>
    <t>Vanwinge-Reniers</t>
  </si>
  <si>
    <t>Spalbeek</t>
  </si>
  <si>
    <t>Witters Jaak</t>
  </si>
  <si>
    <t>5011077/12</t>
  </si>
  <si>
    <t>Topurnelle René</t>
  </si>
  <si>
    <t>Winters Frans</t>
  </si>
  <si>
    <t>Masset-Delaruelle</t>
  </si>
  <si>
    <t>Hermans-Bonné</t>
  </si>
  <si>
    <t>Halen</t>
  </si>
  <si>
    <t>Vanonckelen Marc</t>
  </si>
  <si>
    <t>5024249/13</t>
  </si>
  <si>
    <t>Van Cluysen Isidoor</t>
  </si>
  <si>
    <t>Helcheteren</t>
  </si>
  <si>
    <t>Pappi Giancarlo</t>
  </si>
  <si>
    <t>Neerpelt</t>
  </si>
  <si>
    <t>Associatie Van de Schans</t>
  </si>
  <si>
    <t>Hamont</t>
  </si>
  <si>
    <t>Vanherck  Hubert</t>
  </si>
  <si>
    <t>Hendrieken</t>
  </si>
  <si>
    <t>5203272/07</t>
  </si>
  <si>
    <t>Vanherck Hubert</t>
  </si>
  <si>
    <t>Vanbrabant Jos</t>
  </si>
  <si>
    <t>5035399/13</t>
  </si>
  <si>
    <t>Konings André</t>
  </si>
  <si>
    <t>Surkijn Gaston</t>
  </si>
  <si>
    <t>Geelen Leon &amp; Jens</t>
  </si>
  <si>
    <t>Lemmens Jean-Marie</t>
  </si>
  <si>
    <t>Saatdüzen Saban</t>
  </si>
  <si>
    <t>Tse Ping-Nouwen</t>
  </si>
  <si>
    <t>Peer</t>
  </si>
  <si>
    <t>5072617/11</t>
  </si>
  <si>
    <t>Raets Gebr. &amp; Kenny</t>
  </si>
  <si>
    <t>Vliermaal</t>
  </si>
  <si>
    <t>5009304/12</t>
  </si>
  <si>
    <t>Vrancken-Berden</t>
  </si>
  <si>
    <t>Mortelmans Ludo</t>
  </si>
  <si>
    <t>Zepperen</t>
  </si>
  <si>
    <t>Bosmans-Leekens</t>
  </si>
  <si>
    <t>Beverlo</t>
  </si>
  <si>
    <t>Vannoppen-Luyten</t>
  </si>
  <si>
    <t>5006168/12</t>
  </si>
  <si>
    <t>5006056/12</t>
  </si>
  <si>
    <t>5179864/10</t>
  </si>
  <si>
    <t>Lenaers Janick</t>
  </si>
  <si>
    <t>Bilzen</t>
  </si>
  <si>
    <t>5057002/13</t>
  </si>
  <si>
    <t>Vierendeels Marcel</t>
  </si>
  <si>
    <t>Genk</t>
  </si>
  <si>
    <t>Van Hertem-Schuurmans</t>
  </si>
  <si>
    <t>5140870/11</t>
  </si>
  <si>
    <t>Mercken Jean &amp; Mathieu</t>
  </si>
  <si>
    <t>Rijkhoven</t>
  </si>
  <si>
    <t>5117925/12</t>
  </si>
  <si>
    <t>Vanzeir Art</t>
  </si>
  <si>
    <t>Paal-Beringen</t>
  </si>
  <si>
    <t>5055436/13</t>
  </si>
  <si>
    <t>Hechtel-Eksel</t>
  </si>
  <si>
    <t>Verheyden Freddy</t>
  </si>
  <si>
    <t>Snelheid Oude 1 en 4</t>
  </si>
  <si>
    <t>Snelheid Oude 1 en 5</t>
  </si>
  <si>
    <t>Snelheid Oude 1 en 7</t>
  </si>
  <si>
    <t>Snelheid Oude 1 en 8</t>
  </si>
  <si>
    <t>KHF oude</t>
  </si>
  <si>
    <t>KHF Jaar</t>
  </si>
  <si>
    <t>HF Jong</t>
  </si>
  <si>
    <t>GHF oude</t>
  </si>
  <si>
    <t>GHF Jaar</t>
  </si>
  <si>
    <t>Fond oud</t>
  </si>
  <si>
    <t>Fond jaar</t>
  </si>
  <si>
    <t>Fond jong</t>
  </si>
  <si>
    <t>as sn oud</t>
  </si>
  <si>
    <t>as sn jong</t>
  </si>
  <si>
    <t>as khf oud</t>
  </si>
  <si>
    <t>as khf jaar</t>
  </si>
  <si>
    <t>as khf jong</t>
  </si>
  <si>
    <t>as ghf oud</t>
  </si>
  <si>
    <t>as ghf jaar</t>
  </si>
  <si>
    <t>as fond oude</t>
  </si>
  <si>
    <t>as fond jaar</t>
  </si>
  <si>
    <t>as fond jong</t>
  </si>
  <si>
    <t>as zw fond</t>
  </si>
  <si>
    <t xml:space="preserve">begin </t>
  </si>
  <si>
    <t>za fond oud</t>
  </si>
  <si>
    <t>zw fond</t>
  </si>
  <si>
    <t>Vanoppen-Luyten</t>
  </si>
  <si>
    <t xml:space="preserve">Snelheid Jaarduiven </t>
  </si>
  <si>
    <t xml:space="preserve">Snelheid Oude </t>
  </si>
  <si>
    <t>Snelheid Oude</t>
  </si>
  <si>
    <t>AANTAL KLASSERINGEN</t>
  </si>
  <si>
    <t>met 1ste en 2de getekende</t>
  </si>
  <si>
    <t>ALGEMEEN KAMPIOEN</t>
  </si>
  <si>
    <t>Geen geklasseerden</t>
  </si>
  <si>
    <t>behaalde plaatsen</t>
  </si>
  <si>
    <t>Klachten per post of per mail aan KBDB Limburg, Gaasbeeksesteenweg 52-54, 1500 Halle</t>
  </si>
  <si>
    <t>Gaasbeeksesteenweg 52-54, 1500 Halle of dubois.e@kbdb.be</t>
  </si>
  <si>
    <t>Maak uw keuze</t>
  </si>
  <si>
    <t>De leden die over een mailadres beschikken zullen de voorlopige uitslag per mail ontvangen.</t>
  </si>
  <si>
    <t xml:space="preserve">PS </t>
  </si>
  <si>
    <t>Het fondkampioenschap begon vanaf de afstand Limoges. Sommige liefhebbers gaven Tulle op. Deze uitslag werd niet weerhouden voor het kampioenschap Fond.</t>
  </si>
  <si>
    <t>De kampioenenviering gaat door op zondag 23 februari 2014. De geklasseerden zullen hiervoor een  uitnodiging ontvangen</t>
  </si>
  <si>
    <t xml:space="preserve">kunnen inschrijven voor de feestmaaltijd aan 35 euro / persoon. </t>
  </si>
  <si>
    <t>Betaling tot uiterlijk 15 februari 2014 op rekening  235-0013892-33 van KBDB Limburg.</t>
  </si>
  <si>
    <t>in de maand januari 2014. Van elk geklasseerd hok neemt  één lid gratis deel aan de feestmaaltijd.</t>
  </si>
  <si>
    <t>Tse Ping-Nouwen-Paesen</t>
  </si>
  <si>
    <t>Snelheid Jonge duiven 1 en 2</t>
  </si>
  <si>
    <t>tot uiterlijk 15 november 2013</t>
  </si>
  <si>
    <t>5116273/08</t>
  </si>
  <si>
    <t>DEFINITIEVE  UITSLAG</t>
  </si>
  <si>
    <t>Voor laureaten die als tandem deelnemen betaalt het tandemlid de helft van de prijs, zijnde 17,50 euro.</t>
  </si>
  <si>
    <t>Begeleidende personen (niet-geklasseerden)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</si>
</sst>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b/>
      <sz val="10"/>
      <color indexed="17"/>
      <name val="Arial"/>
      <family val="2"/>
    </font>
    <font>
      <b/>
      <sz val="54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33" borderId="0" xfId="0" applyFont="1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11" fillId="34" borderId="12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1" fillId="34" borderId="13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1" fillId="0" borderId="14" xfId="0" applyFont="1" applyBorder="1" applyAlignment="1">
      <alignment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33" borderId="17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3" fillId="33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" fillId="35" borderId="12" xfId="0" applyFont="1" applyFill="1" applyBorder="1" applyAlignment="1" applyProtection="1">
      <alignment/>
      <protection hidden="1"/>
    </xf>
    <xf numFmtId="1" fontId="4" fillId="35" borderId="12" xfId="0" applyNumberFormat="1" applyFont="1" applyFill="1" applyBorder="1" applyAlignment="1" applyProtection="1">
      <alignment/>
      <protection hidden="1"/>
    </xf>
    <xf numFmtId="165" fontId="3" fillId="0" borderId="12" xfId="0" applyNumberFormat="1" applyFont="1" applyBorder="1" applyAlignment="1" applyProtection="1">
      <alignment/>
      <protection hidden="1"/>
    </xf>
    <xf numFmtId="164" fontId="3" fillId="0" borderId="12" xfId="0" applyNumberFormat="1" applyFont="1" applyBorder="1" applyAlignment="1" applyProtection="1">
      <alignment/>
      <protection hidden="1"/>
    </xf>
    <xf numFmtId="0" fontId="3" fillId="36" borderId="12" xfId="0" applyFont="1" applyFill="1" applyBorder="1" applyAlignment="1" applyProtection="1">
      <alignment/>
      <protection hidden="1"/>
    </xf>
    <xf numFmtId="164" fontId="0" fillId="36" borderId="12" xfId="0" applyNumberForma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1" fontId="4" fillId="33" borderId="10" xfId="0" applyNumberFormat="1" applyFont="1" applyFill="1" applyBorder="1" applyAlignment="1" applyProtection="1">
      <alignment/>
      <protection hidden="1"/>
    </xf>
    <xf numFmtId="165" fontId="3" fillId="33" borderId="10" xfId="0" applyNumberFormat="1" applyFont="1" applyFill="1" applyBorder="1" applyAlignment="1" applyProtection="1">
      <alignment/>
      <protection hidden="1"/>
    </xf>
    <xf numFmtId="164" fontId="3" fillId="33" borderId="10" xfId="0" applyNumberFormat="1" applyFont="1" applyFill="1" applyBorder="1" applyAlignment="1" applyProtection="1">
      <alignment/>
      <protection hidden="1"/>
    </xf>
    <xf numFmtId="164" fontId="0" fillId="33" borderId="10" xfId="0" applyNumberForma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165" fontId="3" fillId="33" borderId="0" xfId="0" applyNumberFormat="1" applyFont="1" applyFill="1" applyBorder="1" applyAlignment="1" applyProtection="1">
      <alignment/>
      <protection hidden="1"/>
    </xf>
    <xf numFmtId="164" fontId="3" fillId="33" borderId="0" xfId="0" applyNumberFormat="1" applyFont="1" applyFill="1" applyBorder="1" applyAlignment="1" applyProtection="1">
      <alignment/>
      <protection hidden="1"/>
    </xf>
    <xf numFmtId="164" fontId="0" fillId="33" borderId="0" xfId="0" applyNumberForma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5" borderId="13" xfId="0" applyFont="1" applyFill="1" applyBorder="1" applyAlignment="1" applyProtection="1">
      <alignment/>
      <protection hidden="1"/>
    </xf>
    <xf numFmtId="1" fontId="4" fillId="35" borderId="13" xfId="0" applyNumberFormat="1" applyFont="1" applyFill="1" applyBorder="1" applyAlignment="1" applyProtection="1">
      <alignment/>
      <protection hidden="1"/>
    </xf>
    <xf numFmtId="165" fontId="3" fillId="0" borderId="13" xfId="0" applyNumberFormat="1" applyFont="1" applyBorder="1" applyAlignment="1" applyProtection="1">
      <alignment/>
      <protection hidden="1"/>
    </xf>
    <xf numFmtId="164" fontId="3" fillId="0" borderId="13" xfId="0" applyNumberFormat="1" applyFont="1" applyBorder="1" applyAlignment="1" applyProtection="1">
      <alignment/>
      <protection hidden="1"/>
    </xf>
    <xf numFmtId="0" fontId="3" fillId="36" borderId="13" xfId="0" applyFont="1" applyFill="1" applyBorder="1" applyAlignment="1" applyProtection="1">
      <alignment/>
      <protection hidden="1"/>
    </xf>
    <xf numFmtId="164" fontId="0" fillId="36" borderId="13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37" borderId="12" xfId="0" applyFont="1" applyFill="1" applyBorder="1" applyAlignment="1" applyProtection="1">
      <alignment/>
      <protection hidden="1"/>
    </xf>
    <xf numFmtId="0" fontId="3" fillId="37" borderId="1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1" fontId="2" fillId="35" borderId="12" xfId="0" applyNumberFormat="1" applyFont="1" applyFill="1" applyBorder="1" applyAlignment="1" applyProtection="1">
      <alignment/>
      <protection hidden="1"/>
    </xf>
    <xf numFmtId="165" fontId="2" fillId="0" borderId="12" xfId="0" applyNumberFormat="1" applyFont="1" applyBorder="1" applyAlignment="1" applyProtection="1">
      <alignment/>
      <protection hidden="1"/>
    </xf>
    <xf numFmtId="164" fontId="54" fillId="0" borderId="12" xfId="0" applyNumberFormat="1" applyFont="1" applyBorder="1" applyAlignment="1" applyProtection="1">
      <alignment/>
      <protection hidden="1"/>
    </xf>
    <xf numFmtId="1" fontId="0" fillId="35" borderId="12" xfId="0" applyNumberFormat="1" applyFont="1" applyFill="1" applyBorder="1" applyAlignment="1" applyProtection="1">
      <alignment/>
      <protection hidden="1"/>
    </xf>
    <xf numFmtId="0" fontId="2" fillId="36" borderId="12" xfId="0" applyFont="1" applyFill="1" applyBorder="1" applyAlignment="1" applyProtection="1">
      <alignment horizontal="center"/>
      <protection hidden="1"/>
    </xf>
    <xf numFmtId="164" fontId="2" fillId="36" borderId="12" xfId="0" applyNumberFormat="1" applyFont="1" applyFill="1" applyBorder="1" applyAlignment="1" applyProtection="1">
      <alignment horizontal="right"/>
      <protection hidden="1"/>
    </xf>
    <xf numFmtId="1" fontId="4" fillId="33" borderId="12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1" fontId="2" fillId="35" borderId="13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4" fontId="54" fillId="0" borderId="0" xfId="0" applyNumberFormat="1" applyFont="1" applyAlignment="1" applyProtection="1">
      <alignment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2" fillId="36" borderId="13" xfId="0" applyFont="1" applyFill="1" applyBorder="1" applyAlignment="1" applyProtection="1">
      <alignment horizontal="center"/>
      <protection hidden="1"/>
    </xf>
    <xf numFmtId="164" fontId="2" fillId="36" borderId="13" xfId="0" applyNumberFormat="1" applyFont="1" applyFill="1" applyBorder="1" applyAlignment="1" applyProtection="1">
      <alignment horizontal="right"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1" fontId="2" fillId="33" borderId="10" xfId="0" applyNumberFormat="1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164" fontId="2" fillId="33" borderId="0" xfId="0" applyNumberFormat="1" applyFont="1" applyFill="1" applyBorder="1" applyAlignment="1" applyProtection="1">
      <alignment horizontal="right"/>
      <protection hidden="1"/>
    </xf>
    <xf numFmtId="1" fontId="4" fillId="33" borderId="10" xfId="0" applyNumberFormat="1" applyFont="1" applyFill="1" applyBorder="1" applyAlignment="1" applyProtection="1">
      <alignment horizontal="right"/>
      <protection hidden="1"/>
    </xf>
    <xf numFmtId="164" fontId="0" fillId="33" borderId="10" xfId="0" applyNumberFormat="1" applyFill="1" applyBorder="1" applyAlignment="1" applyProtection="1">
      <alignment horizontal="right"/>
      <protection hidden="1"/>
    </xf>
    <xf numFmtId="0" fontId="4" fillId="33" borderId="16" xfId="0" applyFont="1" applyFill="1" applyBorder="1" applyAlignment="1" applyProtection="1">
      <alignment/>
      <protection hidden="1"/>
    </xf>
    <xf numFmtId="1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1" fontId="4" fillId="33" borderId="0" xfId="0" applyNumberFormat="1" applyFont="1" applyFill="1" applyBorder="1" applyAlignment="1" applyProtection="1">
      <alignment horizontal="right"/>
      <protection hidden="1"/>
    </xf>
    <xf numFmtId="164" fontId="0" fillId="33" borderId="0" xfId="0" applyNumberFormat="1" applyFill="1" applyBorder="1" applyAlignment="1" applyProtection="1">
      <alignment horizontal="right"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1" fontId="2" fillId="33" borderId="11" xfId="0" applyNumberFormat="1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1" fontId="4" fillId="33" borderId="11" xfId="0" applyNumberFormat="1" applyFont="1" applyFill="1" applyBorder="1" applyAlignment="1" applyProtection="1">
      <alignment horizontal="right"/>
      <protection hidden="1"/>
    </xf>
    <xf numFmtId="164" fontId="0" fillId="33" borderId="11" xfId="0" applyNumberFormat="1" applyFill="1" applyBorder="1" applyAlignment="1" applyProtection="1">
      <alignment horizontal="right"/>
      <protection hidden="1"/>
    </xf>
    <xf numFmtId="0" fontId="0" fillId="35" borderId="12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 horizontal="center"/>
      <protection hidden="1"/>
    </xf>
    <xf numFmtId="164" fontId="54" fillId="33" borderId="10" xfId="0" applyNumberFormat="1" applyFont="1" applyFill="1" applyBorder="1" applyAlignment="1" applyProtection="1">
      <alignment/>
      <protection hidden="1"/>
    </xf>
    <xf numFmtId="164" fontId="2" fillId="33" borderId="10" xfId="0" applyNumberFormat="1" applyFont="1" applyFill="1" applyBorder="1" applyAlignment="1" applyProtection="1">
      <alignment horizontal="right"/>
      <protection hidden="1"/>
    </xf>
    <xf numFmtId="1" fontId="4" fillId="33" borderId="10" xfId="0" applyNumberFormat="1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164" fontId="54" fillId="33" borderId="0" xfId="0" applyNumberFormat="1" applyFont="1" applyFill="1" applyBorder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164" fontId="54" fillId="33" borderId="11" xfId="0" applyNumberFormat="1" applyFont="1" applyFill="1" applyBorder="1" applyAlignment="1" applyProtection="1">
      <alignment/>
      <protection hidden="1"/>
    </xf>
    <xf numFmtId="164" fontId="2" fillId="33" borderId="11" xfId="0" applyNumberFormat="1" applyFont="1" applyFill="1" applyBorder="1" applyAlignment="1" applyProtection="1">
      <alignment horizontal="right"/>
      <protection hidden="1"/>
    </xf>
    <xf numFmtId="1" fontId="4" fillId="33" borderId="11" xfId="0" applyNumberFormat="1" applyFont="1" applyFill="1" applyBorder="1" applyAlignment="1" applyProtection="1">
      <alignment horizontal="center"/>
      <protection hidden="1"/>
    </xf>
    <xf numFmtId="0" fontId="0" fillId="37" borderId="13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1" fontId="0" fillId="35" borderId="13" xfId="0" applyNumberFormat="1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5" fillId="33" borderId="12" xfId="0" applyFont="1" applyFill="1" applyBorder="1" applyAlignment="1" applyProtection="1">
      <alignment/>
      <protection hidden="1"/>
    </xf>
    <xf numFmtId="0" fontId="14" fillId="33" borderId="12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34" borderId="12" xfId="0" applyFont="1" applyFill="1" applyBorder="1" applyAlignment="1" applyProtection="1">
      <alignment/>
      <protection hidden="1"/>
    </xf>
    <xf numFmtId="0" fontId="11" fillId="35" borderId="12" xfId="0" applyFont="1" applyFill="1" applyBorder="1" applyAlignment="1" applyProtection="1">
      <alignment/>
      <protection hidden="1"/>
    </xf>
    <xf numFmtId="1" fontId="12" fillId="35" borderId="12" xfId="0" applyNumberFormat="1" applyFont="1" applyFill="1" applyBorder="1" applyAlignment="1" applyProtection="1">
      <alignment/>
      <protection hidden="1"/>
    </xf>
    <xf numFmtId="0" fontId="11" fillId="0" borderId="12" xfId="0" applyFont="1" applyBorder="1" applyAlignment="1" applyProtection="1">
      <alignment/>
      <protection hidden="1"/>
    </xf>
    <xf numFmtId="165" fontId="11" fillId="0" borderId="12" xfId="0" applyNumberFormat="1" applyFont="1" applyBorder="1" applyAlignment="1" applyProtection="1">
      <alignment/>
      <protection hidden="1"/>
    </xf>
    <xf numFmtId="164" fontId="11" fillId="0" borderId="12" xfId="0" applyNumberFormat="1" applyFont="1" applyBorder="1" applyAlignment="1" applyProtection="1">
      <alignment/>
      <protection hidden="1"/>
    </xf>
    <xf numFmtId="0" fontId="11" fillId="36" borderId="12" xfId="0" applyFont="1" applyFill="1" applyBorder="1" applyAlignment="1" applyProtection="1">
      <alignment/>
      <protection hidden="1"/>
    </xf>
    <xf numFmtId="164" fontId="11" fillId="36" borderId="12" xfId="0" applyNumberFormat="1" applyFont="1" applyFill="1" applyBorder="1" applyAlignment="1" applyProtection="1">
      <alignment/>
      <protection hidden="1"/>
    </xf>
    <xf numFmtId="0" fontId="11" fillId="33" borderId="10" xfId="0" applyFont="1" applyFill="1" applyBorder="1" applyAlignment="1" applyProtection="1">
      <alignment/>
      <protection hidden="1"/>
    </xf>
    <xf numFmtId="1" fontId="12" fillId="33" borderId="10" xfId="0" applyNumberFormat="1" applyFont="1" applyFill="1" applyBorder="1" applyAlignment="1" applyProtection="1">
      <alignment/>
      <protection hidden="1"/>
    </xf>
    <xf numFmtId="165" fontId="11" fillId="33" borderId="10" xfId="0" applyNumberFormat="1" applyFont="1" applyFill="1" applyBorder="1" applyAlignment="1" applyProtection="1">
      <alignment/>
      <protection hidden="1"/>
    </xf>
    <xf numFmtId="164" fontId="11" fillId="33" borderId="10" xfId="0" applyNumberFormat="1" applyFont="1" applyFill="1" applyBorder="1" applyAlignment="1" applyProtection="1">
      <alignment/>
      <protection hidden="1"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 hidden="1"/>
    </xf>
    <xf numFmtId="1" fontId="12" fillId="33" borderId="0" xfId="0" applyNumberFormat="1" applyFont="1" applyFill="1" applyBorder="1" applyAlignment="1" applyProtection="1">
      <alignment/>
      <protection hidden="1"/>
    </xf>
    <xf numFmtId="165" fontId="11" fillId="33" borderId="0" xfId="0" applyNumberFormat="1" applyFont="1" applyFill="1" applyBorder="1" applyAlignment="1" applyProtection="1">
      <alignment/>
      <protection hidden="1"/>
    </xf>
    <xf numFmtId="164" fontId="11" fillId="33" borderId="0" xfId="0" applyNumberFormat="1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center"/>
      <protection hidden="1"/>
    </xf>
    <xf numFmtId="0" fontId="11" fillId="35" borderId="13" xfId="0" applyFont="1" applyFill="1" applyBorder="1" applyAlignment="1" applyProtection="1">
      <alignment/>
      <protection hidden="1"/>
    </xf>
    <xf numFmtId="1" fontId="12" fillId="35" borderId="13" xfId="0" applyNumberFormat="1" applyFont="1" applyFill="1" applyBorder="1" applyAlignment="1" applyProtection="1">
      <alignment/>
      <protection hidden="1"/>
    </xf>
    <xf numFmtId="165" fontId="11" fillId="0" borderId="13" xfId="0" applyNumberFormat="1" applyFont="1" applyBorder="1" applyAlignment="1" applyProtection="1">
      <alignment/>
      <protection hidden="1"/>
    </xf>
    <xf numFmtId="164" fontId="11" fillId="0" borderId="13" xfId="0" applyNumberFormat="1" applyFont="1" applyBorder="1" applyAlignment="1" applyProtection="1">
      <alignment/>
      <protection hidden="1"/>
    </xf>
    <xf numFmtId="0" fontId="11" fillId="36" borderId="13" xfId="0" applyFont="1" applyFill="1" applyBorder="1" applyAlignment="1" applyProtection="1">
      <alignment/>
      <protection hidden="1"/>
    </xf>
    <xf numFmtId="164" fontId="11" fillId="36" borderId="13" xfId="0" applyNumberFormat="1" applyFont="1" applyFill="1" applyBorder="1" applyAlignment="1" applyProtection="1">
      <alignment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34" borderId="13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 locked="0"/>
    </xf>
    <xf numFmtId="1" fontId="2" fillId="35" borderId="13" xfId="0" applyNumberFormat="1" applyFont="1" applyFill="1" applyBorder="1" applyAlignment="1" applyProtection="1">
      <alignment/>
      <protection locked="0"/>
    </xf>
    <xf numFmtId="164" fontId="54" fillId="0" borderId="0" xfId="0" applyNumberFormat="1" applyFont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1" fontId="2" fillId="35" borderId="13" xfId="0" applyNumberFormat="1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 horizontal="center"/>
      <protection/>
    </xf>
    <xf numFmtId="164" fontId="2" fillId="36" borderId="13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 locked="0"/>
    </xf>
    <xf numFmtId="1" fontId="2" fillId="35" borderId="12" xfId="0" applyNumberFormat="1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/>
    </xf>
    <xf numFmtId="1" fontId="2" fillId="35" borderId="12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 horizontal="center"/>
      <protection/>
    </xf>
    <xf numFmtId="164" fontId="2" fillId="36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0</xdr:row>
      <xdr:rowOff>123825</xdr:rowOff>
    </xdr:from>
    <xdr:ext cx="4819650" cy="914400"/>
    <xdr:sp>
      <xdr:nvSpPr>
        <xdr:cNvPr id="1" name="Rechthoek 1"/>
        <xdr:cNvSpPr>
          <a:spLocks/>
        </xdr:cNvSpPr>
      </xdr:nvSpPr>
      <xdr:spPr>
        <a:xfrm>
          <a:off x="1952625" y="123825"/>
          <a:ext cx="4819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KBDB  LIMBURG</a:t>
          </a:r>
        </a:p>
      </xdr:txBody>
    </xdr:sp>
    <xdr:clientData/>
  </xdr:oneCellAnchor>
  <xdr:oneCellAnchor>
    <xdr:from>
      <xdr:col>0</xdr:col>
      <xdr:colOff>19050</xdr:colOff>
      <xdr:row>6</xdr:row>
      <xdr:rowOff>19050</xdr:rowOff>
    </xdr:from>
    <xdr:ext cx="9048750" cy="2257425"/>
    <xdr:sp>
      <xdr:nvSpPr>
        <xdr:cNvPr id="2" name="Rechthoek 2"/>
        <xdr:cNvSpPr>
          <a:spLocks/>
        </xdr:cNvSpPr>
      </xdr:nvSpPr>
      <xdr:spPr>
        <a:xfrm>
          <a:off x="19050" y="990600"/>
          <a:ext cx="90487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Provinciale  kampioenschappen
</a:t>
          </a:r>
          <a:r>
            <a:rPr lang="en-US" cap="none" sz="5400" b="1" i="0" u="none" baseline="0">
              <a:solidFill>
                <a:srgbClr val="333399"/>
              </a:solidFill>
            </a:rPr>
            <a:t>2013</a:t>
          </a:r>
        </a:p>
      </xdr:txBody>
    </xdr:sp>
    <xdr:clientData/>
  </xdr:oneCellAnchor>
  <xdr:twoCellAnchor>
    <xdr:from>
      <xdr:col>1</xdr:col>
      <xdr:colOff>133350</xdr:colOff>
      <xdr:row>35</xdr:row>
      <xdr:rowOff>152400</xdr:rowOff>
    </xdr:from>
    <xdr:to>
      <xdr:col>3</xdr:col>
      <xdr:colOff>457200</xdr:colOff>
      <xdr:row>42</xdr:row>
      <xdr:rowOff>76200</xdr:rowOff>
    </xdr:to>
    <xdr:sp>
      <xdr:nvSpPr>
        <xdr:cNvPr id="3" name="Gekromde PIJL-OMLAAG 3"/>
        <xdr:cNvSpPr>
          <a:spLocks/>
        </xdr:cNvSpPr>
      </xdr:nvSpPr>
      <xdr:spPr>
        <a:xfrm>
          <a:off x="742950" y="6296025"/>
          <a:ext cx="1543050" cy="1057275"/>
        </a:xfrm>
        <a:prstGeom prst="curvedDownArrow">
          <a:avLst>
            <a:gd name="adj1" fmla="val 16092"/>
            <a:gd name="adj2" fmla="val 41611"/>
            <a:gd name="adj3" fmla="val 2500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0" scaled="1"/>
        </a:gra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J44"/>
  <sheetViews>
    <sheetView tabSelected="1" zoomScalePageLayoutView="0" workbookViewId="0" topLeftCell="A1">
      <selection activeCell="B27" sqref="B27"/>
    </sheetView>
  </sheetViews>
  <sheetFormatPr defaultColWidth="9.140625" defaultRowHeight="12.75"/>
  <sheetData>
    <row r="23" ht="12.75">
      <c r="B23" s="26" t="s">
        <v>224</v>
      </c>
    </row>
    <row r="24" ht="12.75">
      <c r="B24" s="26" t="s">
        <v>227</v>
      </c>
    </row>
    <row r="25" ht="12.75">
      <c r="B25" s="26" t="s">
        <v>233</v>
      </c>
    </row>
    <row r="26" ht="12.75">
      <c r="B26" s="26" t="s">
        <v>234</v>
      </c>
    </row>
    <row r="27" ht="12.75">
      <c r="B27" s="26" t="s">
        <v>225</v>
      </c>
    </row>
    <row r="28" ht="12.75">
      <c r="B28" s="26" t="s">
        <v>226</v>
      </c>
    </row>
    <row r="29" ht="27">
      <c r="F29" s="27" t="s">
        <v>232</v>
      </c>
    </row>
    <row r="31" spans="2:10" ht="18">
      <c r="B31" s="25" t="s">
        <v>218</v>
      </c>
      <c r="C31" s="25"/>
      <c r="D31" s="25"/>
      <c r="E31" s="25"/>
      <c r="F31" s="25"/>
      <c r="G31" s="25"/>
      <c r="H31" s="25"/>
      <c r="I31" s="25"/>
      <c r="J31" s="25"/>
    </row>
    <row r="32" spans="2:10" ht="18">
      <c r="B32" s="25" t="s">
        <v>219</v>
      </c>
      <c r="C32" s="25"/>
      <c r="D32" s="25"/>
      <c r="E32" s="25"/>
      <c r="F32" s="25"/>
      <c r="G32" s="25"/>
      <c r="H32" s="25"/>
      <c r="I32" s="25"/>
      <c r="J32" s="25"/>
    </row>
    <row r="33" ht="20.25">
      <c r="B33" s="57" t="s">
        <v>230</v>
      </c>
    </row>
    <row r="34" ht="18">
      <c r="B34" s="25" t="s">
        <v>221</v>
      </c>
    </row>
    <row r="44" ht="15">
      <c r="B44" s="58" t="s">
        <v>220</v>
      </c>
    </row>
  </sheetData>
  <sheetProtection password="D4ED" sheet="1" objects="1" scenarios="1"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A1">
      <selection activeCell="AF32" sqref="AF32"/>
    </sheetView>
  </sheetViews>
  <sheetFormatPr defaultColWidth="9.140625" defaultRowHeight="12.75"/>
  <cols>
    <col min="1" max="1" width="3.421875" style="3" customWidth="1"/>
    <col min="2" max="2" width="25.8515625" style="2" customWidth="1"/>
    <col min="3" max="3" width="13.7109375" style="2" customWidth="1"/>
    <col min="4" max="4" width="12.7109375" style="2" bestFit="1" customWidth="1"/>
    <col min="5" max="5" width="5.7109375" style="2" customWidth="1"/>
    <col min="6" max="6" width="8.7109375" style="1" bestFit="1" customWidth="1"/>
    <col min="7" max="7" width="8.7109375" style="1" customWidth="1"/>
    <col min="8" max="8" width="5.00390625" style="2" bestFit="1" customWidth="1"/>
    <col min="9" max="9" width="8.7109375" style="1" bestFit="1" customWidth="1"/>
    <col min="10" max="10" width="8.7109375" style="1" customWidth="1"/>
    <col min="11" max="11" width="5.8515625" style="1" customWidth="1"/>
    <col min="12" max="13" width="8.140625" style="1" customWidth="1"/>
    <col min="14" max="14" width="5.8515625" style="1" hidden="1" customWidth="1"/>
    <col min="15" max="16" width="8.28125" style="1" hidden="1" customWidth="1"/>
    <col min="17" max="17" width="5.8515625" style="1" hidden="1" customWidth="1"/>
    <col min="18" max="19" width="8.00390625" style="1" hidden="1" customWidth="1"/>
    <col min="20" max="20" width="5.421875" style="1" hidden="1" customWidth="1"/>
    <col min="21" max="22" width="7.7109375" style="1" hidden="1" customWidth="1"/>
    <col min="23" max="23" width="5.421875" style="1" hidden="1" customWidth="1"/>
    <col min="24" max="25" width="7.7109375" style="1" hidden="1" customWidth="1"/>
    <col min="26" max="26" width="5.421875" style="1" hidden="1" customWidth="1"/>
    <col min="27" max="28" width="7.7109375" style="1" hidden="1" customWidth="1"/>
    <col min="29" max="29" width="8.7109375" style="4" customWidth="1"/>
    <col min="30" max="30" width="8.7109375" style="5" customWidth="1"/>
    <col min="31" max="31" width="4.28125" style="6" customWidth="1"/>
    <col min="32" max="32" width="5.28125" style="1" customWidth="1"/>
    <col min="33" max="33" width="10.140625" style="2" hidden="1" customWidth="1"/>
    <col min="34" max="34" width="9.140625" style="1" hidden="1" customWidth="1"/>
    <col min="35" max="35" width="10.421875" style="1" hidden="1" customWidth="1"/>
    <col min="36" max="36" width="9.140625" style="2" hidden="1" customWidth="1"/>
    <col min="37" max="37" width="10.00390625" style="2" hidden="1" customWidth="1"/>
    <col min="38" max="38" width="9.00390625" style="2" hidden="1" customWidth="1"/>
    <col min="39" max="39" width="10.00390625" style="2" hidden="1" customWidth="1"/>
    <col min="40" max="40" width="9.00390625" style="2" hidden="1" customWidth="1"/>
    <col min="41" max="41" width="10.00390625" style="2" hidden="1" customWidth="1"/>
    <col min="42" max="42" width="9.140625" style="2" hidden="1" customWidth="1"/>
    <col min="43" max="43" width="10.00390625" style="2" hidden="1" customWidth="1"/>
    <col min="44" max="44" width="8.7109375" style="2" hidden="1" customWidth="1"/>
    <col min="45" max="45" width="10.00390625" style="2" hidden="1" customWidth="1"/>
    <col min="46" max="46" width="8.7109375" style="2" hidden="1" customWidth="1"/>
    <col min="47" max="47" width="10.00390625" style="2" hidden="1" customWidth="1"/>
    <col min="48" max="48" width="8.7109375" style="2" hidden="1" customWidth="1"/>
    <col min="49" max="49" width="9.28125" style="2" customWidth="1"/>
    <col min="50" max="16384" width="9.140625" style="2" customWidth="1"/>
  </cols>
  <sheetData>
    <row r="1" spans="1:32" ht="20.25">
      <c r="A1" s="61"/>
      <c r="B1" s="106" t="s">
        <v>37</v>
      </c>
      <c r="C1" s="107"/>
      <c r="D1" s="63"/>
      <c r="E1" s="63"/>
      <c r="F1" s="64"/>
      <c r="G1" s="64"/>
      <c r="H1" s="63"/>
      <c r="I1" s="64"/>
      <c r="J1" s="63"/>
      <c r="K1" s="64"/>
      <c r="L1" s="64"/>
      <c r="M1" s="63"/>
      <c r="N1" s="64"/>
      <c r="O1" s="64"/>
      <c r="P1" s="63"/>
      <c r="Q1" s="64"/>
      <c r="R1" s="64"/>
      <c r="S1" s="63"/>
      <c r="T1" s="64"/>
      <c r="U1" s="64"/>
      <c r="V1" s="63"/>
      <c r="W1" s="64"/>
      <c r="X1" s="64"/>
      <c r="Y1" s="63"/>
      <c r="Z1" s="64"/>
      <c r="AA1" s="64"/>
      <c r="AB1" s="63"/>
      <c r="AC1" s="108"/>
      <c r="AD1" s="109"/>
      <c r="AE1" s="110"/>
      <c r="AF1" s="64"/>
    </row>
    <row r="2" spans="1:48" ht="12.75">
      <c r="A2" s="61"/>
      <c r="B2" s="64"/>
      <c r="C2" s="64"/>
      <c r="D2" s="63"/>
      <c r="E2" s="63"/>
      <c r="F2" s="63"/>
      <c r="G2" s="103"/>
      <c r="H2" s="63"/>
      <c r="I2" s="63"/>
      <c r="J2" s="103"/>
      <c r="K2" s="63"/>
      <c r="L2" s="63"/>
      <c r="M2" s="103"/>
      <c r="N2" s="63"/>
      <c r="O2" s="63"/>
      <c r="P2" s="103"/>
      <c r="Q2" s="63"/>
      <c r="R2" s="63"/>
      <c r="S2" s="103"/>
      <c r="T2" s="63"/>
      <c r="U2" s="64"/>
      <c r="V2" s="103"/>
      <c r="W2" s="63"/>
      <c r="X2" s="64"/>
      <c r="Y2" s="103"/>
      <c r="Z2" s="63"/>
      <c r="AA2" s="64"/>
      <c r="AB2" s="103"/>
      <c r="AC2" s="111"/>
      <c r="AD2" s="109"/>
      <c r="AE2" s="110"/>
      <c r="AF2" s="63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2.75">
      <c r="A3" s="61"/>
      <c r="B3" s="63"/>
      <c r="C3" s="64"/>
      <c r="D3" s="104"/>
      <c r="E3" s="63"/>
      <c r="F3" s="63"/>
      <c r="G3" s="64"/>
      <c r="H3" s="63"/>
      <c r="I3" s="63"/>
      <c r="J3" s="64"/>
      <c r="K3" s="63"/>
      <c r="L3" s="63"/>
      <c r="M3" s="64"/>
      <c r="N3" s="63"/>
      <c r="O3" s="63"/>
      <c r="P3" s="64"/>
      <c r="Q3" s="63"/>
      <c r="R3" s="63"/>
      <c r="S3" s="64"/>
      <c r="T3" s="63"/>
      <c r="U3" s="63"/>
      <c r="V3" s="64"/>
      <c r="W3" s="63"/>
      <c r="X3" s="63"/>
      <c r="Y3" s="64"/>
      <c r="Z3" s="63"/>
      <c r="AA3" s="63"/>
      <c r="AB3" s="64"/>
      <c r="AC3" s="112"/>
      <c r="AD3" s="109"/>
      <c r="AE3" s="110"/>
      <c r="AF3" s="63"/>
      <c r="AG3" s="10" t="s">
        <v>21</v>
      </c>
      <c r="AH3" s="1" t="s">
        <v>22</v>
      </c>
      <c r="AJ3" s="1" t="s">
        <v>22</v>
      </c>
      <c r="AK3" s="1"/>
      <c r="AL3" s="1" t="s">
        <v>22</v>
      </c>
      <c r="AM3" s="1"/>
      <c r="AN3" s="1" t="s">
        <v>22</v>
      </c>
      <c r="AO3" s="1"/>
      <c r="AP3" s="1" t="s">
        <v>22</v>
      </c>
      <c r="AQ3" s="1"/>
      <c r="AR3" s="1" t="s">
        <v>22</v>
      </c>
      <c r="AS3" s="1"/>
      <c r="AT3" s="1" t="s">
        <v>22</v>
      </c>
      <c r="AU3" s="1"/>
      <c r="AV3" s="1" t="s">
        <v>22</v>
      </c>
    </row>
    <row r="4" spans="1:48" s="1" customFormat="1" ht="12.75">
      <c r="A4" s="61" t="s">
        <v>6</v>
      </c>
      <c r="B4" s="64" t="s">
        <v>5</v>
      </c>
      <c r="C4" s="64" t="s">
        <v>7</v>
      </c>
      <c r="D4" s="64" t="s">
        <v>23</v>
      </c>
      <c r="E4" s="64" t="s">
        <v>24</v>
      </c>
      <c r="F4" s="64" t="s">
        <v>25</v>
      </c>
      <c r="G4" s="64" t="s">
        <v>0</v>
      </c>
      <c r="H4" s="64" t="s">
        <v>24</v>
      </c>
      <c r="I4" s="64" t="s">
        <v>25</v>
      </c>
      <c r="J4" s="64" t="s">
        <v>0</v>
      </c>
      <c r="K4" s="64" t="s">
        <v>24</v>
      </c>
      <c r="L4" s="64" t="s">
        <v>25</v>
      </c>
      <c r="M4" s="64" t="s">
        <v>0</v>
      </c>
      <c r="N4" s="64" t="s">
        <v>24</v>
      </c>
      <c r="O4" s="64" t="s">
        <v>25</v>
      </c>
      <c r="P4" s="64" t="s">
        <v>0</v>
      </c>
      <c r="Q4" s="64" t="s">
        <v>24</v>
      </c>
      <c r="R4" s="64" t="s">
        <v>25</v>
      </c>
      <c r="S4" s="64" t="s">
        <v>0</v>
      </c>
      <c r="T4" s="64" t="s">
        <v>24</v>
      </c>
      <c r="U4" s="64" t="s">
        <v>25</v>
      </c>
      <c r="V4" s="64" t="s">
        <v>0</v>
      </c>
      <c r="W4" s="64" t="s">
        <v>24</v>
      </c>
      <c r="X4" s="64" t="s">
        <v>25</v>
      </c>
      <c r="Y4" s="64" t="s">
        <v>0</v>
      </c>
      <c r="Z4" s="64" t="s">
        <v>24</v>
      </c>
      <c r="AA4" s="64" t="s">
        <v>25</v>
      </c>
      <c r="AB4" s="64" t="s">
        <v>0</v>
      </c>
      <c r="AC4" s="108" t="s">
        <v>26</v>
      </c>
      <c r="AD4" s="109" t="s">
        <v>27</v>
      </c>
      <c r="AE4" s="113" t="s">
        <v>6</v>
      </c>
      <c r="AF4" s="64"/>
      <c r="AG4" s="4" t="s">
        <v>2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</row>
    <row r="5" spans="1:33" s="1" customFormat="1" ht="12.75">
      <c r="A5" s="6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108"/>
      <c r="AD5" s="109"/>
      <c r="AE5" s="113"/>
      <c r="AF5" s="64"/>
      <c r="AG5" s="4"/>
    </row>
    <row r="6" spans="1:48" ht="12.75">
      <c r="A6" s="114">
        <v>1</v>
      </c>
      <c r="B6" s="115" t="s">
        <v>98</v>
      </c>
      <c r="C6" s="115" t="s">
        <v>95</v>
      </c>
      <c r="D6" s="115" t="s">
        <v>100</v>
      </c>
      <c r="E6" s="116">
        <v>31</v>
      </c>
      <c r="F6" s="117">
        <v>14271</v>
      </c>
      <c r="G6" s="129">
        <f>ROUND(AG6,4)</f>
        <v>0.2172</v>
      </c>
      <c r="H6" s="116">
        <v>5</v>
      </c>
      <c r="I6" s="117">
        <v>1070</v>
      </c>
      <c r="J6" s="129">
        <f>ROUND(AI6,4)</f>
        <v>0.4673</v>
      </c>
      <c r="K6" s="153">
        <v>51</v>
      </c>
      <c r="L6" s="117">
        <v>3874</v>
      </c>
      <c r="M6" s="129">
        <f>ROUND(AK6,4)</f>
        <v>1.3165</v>
      </c>
      <c r="N6" s="153"/>
      <c r="O6" s="117">
        <v>0.1</v>
      </c>
      <c r="P6" s="129">
        <f>ROUND(AM6,4)</f>
        <v>0</v>
      </c>
      <c r="Q6" s="153"/>
      <c r="R6" s="117">
        <v>0.1</v>
      </c>
      <c r="S6" s="129">
        <f>ROUND(AO6,4)</f>
        <v>0</v>
      </c>
      <c r="T6" s="153"/>
      <c r="U6" s="117">
        <v>0.1</v>
      </c>
      <c r="V6" s="129">
        <f>ROUND(AQ6,4)</f>
        <v>0</v>
      </c>
      <c r="W6" s="153"/>
      <c r="X6" s="117">
        <v>0.1</v>
      </c>
      <c r="Y6" s="129">
        <f>ROUND(AT6,4)</f>
        <v>0</v>
      </c>
      <c r="Z6" s="153"/>
      <c r="AA6" s="117">
        <v>0.1</v>
      </c>
      <c r="AB6" s="129">
        <f>ROUND(AW6,4)</f>
        <v>0</v>
      </c>
      <c r="AC6" s="121">
        <f>COUNT(E6,H6,K6,N6,Q6,T6,W6,Z6)</f>
        <v>3</v>
      </c>
      <c r="AD6" s="122">
        <f>(AH6+AJ6+AL6+AN6+AP6+AR6+AT6+AV6)</f>
        <v>2.001</v>
      </c>
      <c r="AE6" s="123">
        <v>1</v>
      </c>
      <c r="AF6" s="124"/>
      <c r="AG6" s="11">
        <f>(E6*100)/F6</f>
        <v>0.21722374045266624</v>
      </c>
      <c r="AH6" s="12">
        <f>ROUND(AG6,4)</f>
        <v>0.2172</v>
      </c>
      <c r="AI6" s="11">
        <f>(H6*100)/I6</f>
        <v>0.4672897196261682</v>
      </c>
      <c r="AJ6" s="12">
        <f>ROUND(AI6,4)</f>
        <v>0.4673</v>
      </c>
      <c r="AK6" s="11">
        <f>(K6*100)/L6</f>
        <v>1.3164687661331957</v>
      </c>
      <c r="AL6" s="12">
        <f>ROUND(AK6,4)</f>
        <v>1.3165</v>
      </c>
      <c r="AM6" s="11">
        <f>(N6*100)/O6</f>
        <v>0</v>
      </c>
      <c r="AN6" s="12">
        <f>ROUND(AM6,4)</f>
        <v>0</v>
      </c>
      <c r="AO6" s="11">
        <f>(Q6*100)/R6</f>
        <v>0</v>
      </c>
      <c r="AP6" s="12">
        <f>ROUND(AO6,4)</f>
        <v>0</v>
      </c>
      <c r="AQ6" s="11">
        <f>(T6*100)/U6</f>
        <v>0</v>
      </c>
      <c r="AR6" s="12">
        <f>ROUND(AQ6,4)</f>
        <v>0</v>
      </c>
      <c r="AS6" s="11">
        <f>(W6*100)/X6</f>
        <v>0</v>
      </c>
      <c r="AT6" s="12">
        <f>ROUND(AS6,4)</f>
        <v>0</v>
      </c>
      <c r="AU6" s="11">
        <f>(Z6*100)/AA6</f>
        <v>0</v>
      </c>
      <c r="AV6" s="12">
        <f>ROUND(AU6,4)</f>
        <v>0</v>
      </c>
    </row>
    <row r="7" spans="1:48" ht="12.75">
      <c r="A7" s="114">
        <v>2</v>
      </c>
      <c r="B7" s="115" t="s">
        <v>228</v>
      </c>
      <c r="C7" s="115" t="s">
        <v>154</v>
      </c>
      <c r="D7" s="115" t="s">
        <v>155</v>
      </c>
      <c r="E7" s="116">
        <v>1</v>
      </c>
      <c r="F7" s="117">
        <v>162</v>
      </c>
      <c r="G7" s="129">
        <f>ROUND(AG7,4)</f>
        <v>0.6173</v>
      </c>
      <c r="H7" s="116">
        <v>29</v>
      </c>
      <c r="I7" s="117">
        <v>380</v>
      </c>
      <c r="J7" s="129">
        <f>ROUND(AI7,4)</f>
        <v>7.6316</v>
      </c>
      <c r="K7" s="120">
        <v>30</v>
      </c>
      <c r="L7" s="117">
        <v>610</v>
      </c>
      <c r="M7" s="129">
        <f>ROUND(AK7,4)</f>
        <v>4.918</v>
      </c>
      <c r="N7" s="120"/>
      <c r="O7" s="117">
        <v>0.1</v>
      </c>
      <c r="P7" s="129">
        <f>ROUND(AM7,4)</f>
        <v>0</v>
      </c>
      <c r="Q7" s="120"/>
      <c r="R7" s="117">
        <v>0.1</v>
      </c>
      <c r="S7" s="129">
        <f>ROUND(AO7,4)</f>
        <v>0</v>
      </c>
      <c r="T7" s="120"/>
      <c r="U7" s="117">
        <v>0.1</v>
      </c>
      <c r="V7" s="129">
        <f>ROUND(AQ7,4)</f>
        <v>0</v>
      </c>
      <c r="W7" s="120"/>
      <c r="X7" s="117">
        <v>0.1</v>
      </c>
      <c r="Y7" s="129">
        <f>ROUND(AT7,4)</f>
        <v>0</v>
      </c>
      <c r="Z7" s="120"/>
      <c r="AA7" s="117">
        <v>0.1</v>
      </c>
      <c r="AB7" s="129">
        <f>ROUND(AW7,4)</f>
        <v>0</v>
      </c>
      <c r="AC7" s="121">
        <f>COUNT(E7,H7,K7,N7,Q7,T7,W7,Z7)</f>
        <v>3</v>
      </c>
      <c r="AD7" s="122">
        <f>(AH7+AJ7+AL7+AN7+AP7+AR7+AT7+AV7)</f>
        <v>13.166899999999998</v>
      </c>
      <c r="AE7" s="123">
        <v>2</v>
      </c>
      <c r="AF7" s="124"/>
      <c r="AG7" s="11">
        <f>(E7*100)/F7</f>
        <v>0.6172839506172839</v>
      </c>
      <c r="AH7" s="12">
        <f>ROUND(AG7,4)</f>
        <v>0.6173</v>
      </c>
      <c r="AI7" s="11">
        <f>(H7*100)/I7</f>
        <v>7.631578947368421</v>
      </c>
      <c r="AJ7" s="12">
        <f>ROUND(AI7,4)</f>
        <v>7.6316</v>
      </c>
      <c r="AK7" s="11">
        <f>(K7*100)/L7</f>
        <v>4.918032786885246</v>
      </c>
      <c r="AL7" s="12">
        <f>ROUND(AK7,4)</f>
        <v>4.918</v>
      </c>
      <c r="AM7" s="11">
        <f>(N7*100)/O7</f>
        <v>0</v>
      </c>
      <c r="AN7" s="12">
        <f>ROUND(AM7,4)</f>
        <v>0</v>
      </c>
      <c r="AO7" s="11">
        <f>(Q7*100)/R7</f>
        <v>0</v>
      </c>
      <c r="AP7" s="12">
        <f>ROUND(AO7,4)</f>
        <v>0</v>
      </c>
      <c r="AQ7" s="11">
        <f>(T7*100)/U7</f>
        <v>0</v>
      </c>
      <c r="AR7" s="12">
        <f>ROUND(AQ7,4)</f>
        <v>0</v>
      </c>
      <c r="AS7" s="11">
        <f>(W7*100)/X7</f>
        <v>0</v>
      </c>
      <c r="AT7" s="12">
        <f>ROUND(AS7,4)</f>
        <v>0</v>
      </c>
      <c r="AU7" s="11">
        <f>(Z7*100)/AA7</f>
        <v>0</v>
      </c>
      <c r="AV7" s="12">
        <f>ROUND(AU7,4)</f>
        <v>0</v>
      </c>
    </row>
    <row r="8" spans="1:48" s="23" customFormat="1" ht="12.75">
      <c r="A8" s="133"/>
      <c r="B8" s="134"/>
      <c r="C8" s="134"/>
      <c r="D8" s="134"/>
      <c r="E8" s="135"/>
      <c r="F8" s="136"/>
      <c r="G8" s="155"/>
      <c r="H8" s="135"/>
      <c r="I8" s="136"/>
      <c r="J8" s="155"/>
      <c r="K8" s="134"/>
      <c r="L8" s="136"/>
      <c r="M8" s="155"/>
      <c r="N8" s="134"/>
      <c r="O8" s="136"/>
      <c r="P8" s="155"/>
      <c r="Q8" s="134"/>
      <c r="R8" s="136"/>
      <c r="S8" s="155"/>
      <c r="T8" s="134"/>
      <c r="U8" s="136"/>
      <c r="V8" s="155"/>
      <c r="W8" s="134"/>
      <c r="X8" s="136"/>
      <c r="Y8" s="155"/>
      <c r="Z8" s="134"/>
      <c r="AA8" s="136"/>
      <c r="AB8" s="155"/>
      <c r="AC8" s="137"/>
      <c r="AD8" s="156"/>
      <c r="AE8" s="139"/>
      <c r="AF8" s="140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</row>
    <row r="9" spans="1:48" s="22" customFormat="1" ht="15.75">
      <c r="A9" s="141"/>
      <c r="B9" s="95" t="s">
        <v>38</v>
      </c>
      <c r="C9" s="105"/>
      <c r="D9" s="105"/>
      <c r="E9" s="94"/>
      <c r="F9" s="142"/>
      <c r="G9" s="159"/>
      <c r="H9" s="94"/>
      <c r="I9" s="142"/>
      <c r="J9" s="159"/>
      <c r="K9" s="105"/>
      <c r="L9" s="142"/>
      <c r="M9" s="159"/>
      <c r="N9" s="105"/>
      <c r="O9" s="142"/>
      <c r="P9" s="159"/>
      <c r="Q9" s="105"/>
      <c r="R9" s="142"/>
      <c r="S9" s="159"/>
      <c r="T9" s="105"/>
      <c r="U9" s="142"/>
      <c r="V9" s="159"/>
      <c r="W9" s="105"/>
      <c r="X9" s="142"/>
      <c r="Y9" s="159"/>
      <c r="Z9" s="105"/>
      <c r="AA9" s="142"/>
      <c r="AB9" s="159"/>
      <c r="AC9" s="143"/>
      <c r="AD9" s="138"/>
      <c r="AE9" s="144"/>
      <c r="AF9" s="145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</row>
    <row r="10" spans="1:48" s="24" customFormat="1" ht="12.75">
      <c r="A10" s="146"/>
      <c r="B10" s="147"/>
      <c r="C10" s="147"/>
      <c r="D10" s="147"/>
      <c r="E10" s="148"/>
      <c r="F10" s="149"/>
      <c r="G10" s="162"/>
      <c r="H10" s="148"/>
      <c r="I10" s="149"/>
      <c r="J10" s="162"/>
      <c r="K10" s="147"/>
      <c r="L10" s="149"/>
      <c r="M10" s="162"/>
      <c r="N10" s="147"/>
      <c r="O10" s="149"/>
      <c r="P10" s="162"/>
      <c r="Q10" s="147"/>
      <c r="R10" s="149"/>
      <c r="S10" s="162"/>
      <c r="T10" s="147"/>
      <c r="U10" s="149"/>
      <c r="V10" s="162"/>
      <c r="W10" s="147"/>
      <c r="X10" s="149"/>
      <c r="Y10" s="162"/>
      <c r="Z10" s="147"/>
      <c r="AA10" s="149"/>
      <c r="AB10" s="162"/>
      <c r="AC10" s="150"/>
      <c r="AD10" s="163"/>
      <c r="AE10" s="151"/>
      <c r="AF10" s="152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</row>
    <row r="11" spans="1:48" ht="12.75">
      <c r="A11" s="114">
        <v>1</v>
      </c>
      <c r="B11" s="125" t="s">
        <v>175</v>
      </c>
      <c r="C11" s="125" t="s">
        <v>176</v>
      </c>
      <c r="D11" s="125" t="s">
        <v>177</v>
      </c>
      <c r="E11" s="126">
        <v>4</v>
      </c>
      <c r="F11" s="127">
        <v>399</v>
      </c>
      <c r="G11" s="129">
        <f>ROUND(AG11,4)</f>
        <v>1.0025</v>
      </c>
      <c r="H11" s="126">
        <v>11</v>
      </c>
      <c r="I11" s="127">
        <v>680</v>
      </c>
      <c r="J11" s="129">
        <f>ROUND(AI11,4)</f>
        <v>1.6176</v>
      </c>
      <c r="K11" s="165"/>
      <c r="L11" s="127">
        <v>0.1</v>
      </c>
      <c r="M11" s="129">
        <f>ROUND(AK11,4)</f>
        <v>0</v>
      </c>
      <c r="N11" s="130"/>
      <c r="O11" s="127">
        <v>0.1</v>
      </c>
      <c r="P11" s="129">
        <f>ROUND(AM11,4)</f>
        <v>0</v>
      </c>
      <c r="Q11" s="130"/>
      <c r="R11" s="127">
        <v>0.1</v>
      </c>
      <c r="S11" s="129">
        <f>ROUND(AO11,4)</f>
        <v>0</v>
      </c>
      <c r="T11" s="130"/>
      <c r="U11" s="127">
        <v>0.1</v>
      </c>
      <c r="V11" s="129">
        <f>ROUND(AQ11,4)</f>
        <v>0</v>
      </c>
      <c r="W11" s="130"/>
      <c r="X11" s="127">
        <v>0.1</v>
      </c>
      <c r="Y11" s="129">
        <f>ROUND(AT11,4)</f>
        <v>0</v>
      </c>
      <c r="Z11" s="130"/>
      <c r="AA11" s="127">
        <v>0.1</v>
      </c>
      <c r="AB11" s="129">
        <f>ROUND(AW11,4)</f>
        <v>0</v>
      </c>
      <c r="AC11" s="131">
        <f>COUNT(E11,H11,K11,N11,Q11,T11,W11,Z11)</f>
        <v>2</v>
      </c>
      <c r="AD11" s="132">
        <f>(AH11+AJ11+AL11+AN11+AP11+AR11+AT11+AV11)</f>
        <v>2.6201</v>
      </c>
      <c r="AE11" s="123">
        <v>1</v>
      </c>
      <c r="AF11" s="124"/>
      <c r="AG11" s="13">
        <f aca="true" t="shared" si="0" ref="AG11:AG18">(E11*100)/F11</f>
        <v>1.0025062656641603</v>
      </c>
      <c r="AH11" s="12">
        <f aca="true" t="shared" si="1" ref="AH11:AH18">ROUND(AG11,4)</f>
        <v>1.0025</v>
      </c>
      <c r="AI11" s="11">
        <f aca="true" t="shared" si="2" ref="AI11:AI18">(H11*100)/I11</f>
        <v>1.6176470588235294</v>
      </c>
      <c r="AJ11" s="12">
        <f aca="true" t="shared" si="3" ref="AJ11:AJ18">ROUND(AI11,4)</f>
        <v>1.6176</v>
      </c>
      <c r="AK11" s="11">
        <f aca="true" t="shared" si="4" ref="AK11:AK18">(K11*100)/L11</f>
        <v>0</v>
      </c>
      <c r="AL11" s="12">
        <f aca="true" t="shared" si="5" ref="AL11:AL18">ROUND(AK11,4)</f>
        <v>0</v>
      </c>
      <c r="AM11" s="11">
        <f aca="true" t="shared" si="6" ref="AM11:AM18">(N11*100)/O11</f>
        <v>0</v>
      </c>
      <c r="AN11" s="12">
        <f aca="true" t="shared" si="7" ref="AN11:AN18">ROUND(AM11,4)</f>
        <v>0</v>
      </c>
      <c r="AO11" s="11">
        <f aca="true" t="shared" si="8" ref="AO11:AO18">(Q11*100)/R11</f>
        <v>0</v>
      </c>
      <c r="AP11" s="12">
        <f aca="true" t="shared" si="9" ref="AP11:AP18">ROUND(AO11,4)</f>
        <v>0</v>
      </c>
      <c r="AQ11" s="11">
        <f aca="true" t="shared" si="10" ref="AQ11:AQ18">(T11*100)/U11</f>
        <v>0</v>
      </c>
      <c r="AR11" s="12">
        <f aca="true" t="shared" si="11" ref="AR11:AR18">ROUND(AQ11,4)</f>
        <v>0</v>
      </c>
      <c r="AS11" s="11">
        <f aca="true" t="shared" si="12" ref="AS11:AS18">(W11*100)/X11</f>
        <v>0</v>
      </c>
      <c r="AT11" s="12">
        <f aca="true" t="shared" si="13" ref="AT11:AT18">ROUND(AS11,4)</f>
        <v>0</v>
      </c>
      <c r="AU11" s="11">
        <f aca="true" t="shared" si="14" ref="AU11:AU18">(Z11*100)/AA11</f>
        <v>0</v>
      </c>
      <c r="AV11" s="12">
        <f aca="true" t="shared" si="15" ref="AV11:AV18">ROUND(AU11,4)</f>
        <v>0</v>
      </c>
    </row>
    <row r="12" spans="1:48" ht="12.75">
      <c r="A12" s="114">
        <v>2</v>
      </c>
      <c r="B12" s="115" t="s">
        <v>127</v>
      </c>
      <c r="C12" s="115" t="s">
        <v>124</v>
      </c>
      <c r="D12" s="115" t="s">
        <v>128</v>
      </c>
      <c r="E12" s="116">
        <v>68</v>
      </c>
      <c r="F12" s="117">
        <v>680</v>
      </c>
      <c r="G12" s="129">
        <f>ROUND(AG12,4)</f>
        <v>10</v>
      </c>
      <c r="H12" s="116">
        <v>40</v>
      </c>
      <c r="I12" s="117">
        <v>399</v>
      </c>
      <c r="J12" s="129">
        <f>ROUND(AI12,4)</f>
        <v>10.0251</v>
      </c>
      <c r="K12" s="166"/>
      <c r="L12" s="117">
        <v>0.1</v>
      </c>
      <c r="M12" s="129">
        <f>ROUND(AK12,4)</f>
        <v>0</v>
      </c>
      <c r="N12" s="153"/>
      <c r="O12" s="117">
        <v>0.1</v>
      </c>
      <c r="P12" s="129">
        <f>ROUND(AM12,4)</f>
        <v>0</v>
      </c>
      <c r="Q12" s="153"/>
      <c r="R12" s="117">
        <v>0.1</v>
      </c>
      <c r="S12" s="129">
        <f>ROUND(AO12,4)</f>
        <v>0</v>
      </c>
      <c r="T12" s="153"/>
      <c r="U12" s="117">
        <v>0.1</v>
      </c>
      <c r="V12" s="129">
        <f>ROUND(AQ12,4)</f>
        <v>0</v>
      </c>
      <c r="W12" s="153"/>
      <c r="X12" s="117">
        <v>0.1</v>
      </c>
      <c r="Y12" s="129">
        <f>ROUND(AT12,4)</f>
        <v>0</v>
      </c>
      <c r="Z12" s="153"/>
      <c r="AA12" s="117">
        <v>0.1</v>
      </c>
      <c r="AB12" s="129">
        <f>ROUND(AW12,4)</f>
        <v>0</v>
      </c>
      <c r="AC12" s="121">
        <f>COUNT(E12,H12,K12,N12,Q12,T12,W12,Z12)</f>
        <v>2</v>
      </c>
      <c r="AD12" s="122">
        <f>(AH12+AJ12+AL12+AN12+AP12+AR12+AT12+AV12)</f>
        <v>20.025100000000002</v>
      </c>
      <c r="AE12" s="123">
        <v>2</v>
      </c>
      <c r="AF12" s="124"/>
      <c r="AG12" s="13">
        <f t="shared" si="0"/>
        <v>10</v>
      </c>
      <c r="AH12" s="12">
        <f t="shared" si="1"/>
        <v>10</v>
      </c>
      <c r="AI12" s="11">
        <f t="shared" si="2"/>
        <v>10.025062656641603</v>
      </c>
      <c r="AJ12" s="12">
        <f t="shared" si="3"/>
        <v>10.0251</v>
      </c>
      <c r="AK12" s="11">
        <f t="shared" si="4"/>
        <v>0</v>
      </c>
      <c r="AL12" s="12">
        <f t="shared" si="5"/>
        <v>0</v>
      </c>
      <c r="AM12" s="11">
        <f t="shared" si="6"/>
        <v>0</v>
      </c>
      <c r="AN12" s="12">
        <f t="shared" si="7"/>
        <v>0</v>
      </c>
      <c r="AO12" s="11">
        <f t="shared" si="8"/>
        <v>0</v>
      </c>
      <c r="AP12" s="12">
        <f t="shared" si="9"/>
        <v>0</v>
      </c>
      <c r="AQ12" s="11">
        <f t="shared" si="10"/>
        <v>0</v>
      </c>
      <c r="AR12" s="12">
        <f t="shared" si="11"/>
        <v>0</v>
      </c>
      <c r="AS12" s="11">
        <f t="shared" si="12"/>
        <v>0</v>
      </c>
      <c r="AT12" s="12">
        <f t="shared" si="13"/>
        <v>0</v>
      </c>
      <c r="AU12" s="11">
        <f t="shared" si="14"/>
        <v>0</v>
      </c>
      <c r="AV12" s="12">
        <f t="shared" si="15"/>
        <v>0</v>
      </c>
    </row>
    <row r="13" spans="1:49" s="23" customFormat="1" ht="12.75">
      <c r="A13" s="133"/>
      <c r="B13" s="134"/>
      <c r="C13" s="134"/>
      <c r="D13" s="134"/>
      <c r="E13" s="135"/>
      <c r="F13" s="136"/>
      <c r="G13" s="155"/>
      <c r="H13" s="135"/>
      <c r="I13" s="136"/>
      <c r="J13" s="155"/>
      <c r="K13" s="134"/>
      <c r="L13" s="136"/>
      <c r="M13" s="155"/>
      <c r="N13" s="134"/>
      <c r="O13" s="136"/>
      <c r="P13" s="155"/>
      <c r="Q13" s="134"/>
      <c r="R13" s="136"/>
      <c r="S13" s="155"/>
      <c r="T13" s="134"/>
      <c r="U13" s="136"/>
      <c r="V13" s="155"/>
      <c r="W13" s="134"/>
      <c r="X13" s="136"/>
      <c r="Y13" s="155"/>
      <c r="Z13" s="134"/>
      <c r="AA13" s="136"/>
      <c r="AB13" s="155"/>
      <c r="AC13" s="137"/>
      <c r="AD13" s="156"/>
      <c r="AE13" s="139"/>
      <c r="AF13" s="140"/>
      <c r="AG13" s="13" t="e">
        <f t="shared" si="0"/>
        <v>#DIV/0!</v>
      </c>
      <c r="AH13" s="12" t="e">
        <f t="shared" si="1"/>
        <v>#DIV/0!</v>
      </c>
      <c r="AI13" s="11" t="e">
        <f t="shared" si="2"/>
        <v>#DIV/0!</v>
      </c>
      <c r="AJ13" s="12" t="e">
        <f t="shared" si="3"/>
        <v>#DIV/0!</v>
      </c>
      <c r="AK13" s="11" t="e">
        <f t="shared" si="4"/>
        <v>#DIV/0!</v>
      </c>
      <c r="AL13" s="12" t="e">
        <f t="shared" si="5"/>
        <v>#DIV/0!</v>
      </c>
      <c r="AM13" s="11" t="e">
        <f t="shared" si="6"/>
        <v>#DIV/0!</v>
      </c>
      <c r="AN13" s="12" t="e">
        <f t="shared" si="7"/>
        <v>#DIV/0!</v>
      </c>
      <c r="AO13" s="11" t="e">
        <f t="shared" si="8"/>
        <v>#DIV/0!</v>
      </c>
      <c r="AP13" s="12" t="e">
        <f t="shared" si="9"/>
        <v>#DIV/0!</v>
      </c>
      <c r="AQ13" s="11" t="e">
        <f t="shared" si="10"/>
        <v>#DIV/0!</v>
      </c>
      <c r="AR13" s="12" t="e">
        <f t="shared" si="11"/>
        <v>#DIV/0!</v>
      </c>
      <c r="AS13" s="11" t="e">
        <f t="shared" si="12"/>
        <v>#DIV/0!</v>
      </c>
      <c r="AT13" s="12" t="e">
        <f t="shared" si="13"/>
        <v>#DIV/0!</v>
      </c>
      <c r="AU13" s="11" t="e">
        <f t="shared" si="14"/>
        <v>#DIV/0!</v>
      </c>
      <c r="AV13" s="12" t="e">
        <f t="shared" si="15"/>
        <v>#DIV/0!</v>
      </c>
      <c r="AW13" s="2"/>
    </row>
    <row r="14" spans="1:49" s="22" customFormat="1" ht="15.75">
      <c r="A14" s="141"/>
      <c r="B14" s="95" t="s">
        <v>39</v>
      </c>
      <c r="C14" s="105"/>
      <c r="D14" s="105"/>
      <c r="E14" s="94"/>
      <c r="F14" s="142"/>
      <c r="G14" s="159"/>
      <c r="H14" s="94"/>
      <c r="I14" s="142"/>
      <c r="J14" s="159"/>
      <c r="K14" s="105"/>
      <c r="L14" s="142"/>
      <c r="M14" s="159"/>
      <c r="N14" s="105"/>
      <c r="O14" s="142"/>
      <c r="P14" s="159"/>
      <c r="Q14" s="105"/>
      <c r="R14" s="142"/>
      <c r="S14" s="159"/>
      <c r="T14" s="105"/>
      <c r="U14" s="142"/>
      <c r="V14" s="159"/>
      <c r="W14" s="105"/>
      <c r="X14" s="142"/>
      <c r="Y14" s="159"/>
      <c r="Z14" s="105"/>
      <c r="AA14" s="142"/>
      <c r="AB14" s="159"/>
      <c r="AC14" s="143"/>
      <c r="AD14" s="138"/>
      <c r="AE14" s="144"/>
      <c r="AF14" s="145"/>
      <c r="AG14" s="13" t="e">
        <f t="shared" si="0"/>
        <v>#DIV/0!</v>
      </c>
      <c r="AH14" s="12" t="e">
        <f t="shared" si="1"/>
        <v>#DIV/0!</v>
      </c>
      <c r="AI14" s="11" t="e">
        <f t="shared" si="2"/>
        <v>#DIV/0!</v>
      </c>
      <c r="AJ14" s="12" t="e">
        <f t="shared" si="3"/>
        <v>#DIV/0!</v>
      </c>
      <c r="AK14" s="11" t="e">
        <f t="shared" si="4"/>
        <v>#DIV/0!</v>
      </c>
      <c r="AL14" s="12" t="e">
        <f t="shared" si="5"/>
        <v>#DIV/0!</v>
      </c>
      <c r="AM14" s="11" t="e">
        <f t="shared" si="6"/>
        <v>#DIV/0!</v>
      </c>
      <c r="AN14" s="12" t="e">
        <f t="shared" si="7"/>
        <v>#DIV/0!</v>
      </c>
      <c r="AO14" s="11" t="e">
        <f t="shared" si="8"/>
        <v>#DIV/0!</v>
      </c>
      <c r="AP14" s="12" t="e">
        <f t="shared" si="9"/>
        <v>#DIV/0!</v>
      </c>
      <c r="AQ14" s="11" t="e">
        <f t="shared" si="10"/>
        <v>#DIV/0!</v>
      </c>
      <c r="AR14" s="12" t="e">
        <f t="shared" si="11"/>
        <v>#DIV/0!</v>
      </c>
      <c r="AS14" s="11" t="e">
        <f t="shared" si="12"/>
        <v>#DIV/0!</v>
      </c>
      <c r="AT14" s="12" t="e">
        <f t="shared" si="13"/>
        <v>#DIV/0!</v>
      </c>
      <c r="AU14" s="11" t="e">
        <f t="shared" si="14"/>
        <v>#DIV/0!</v>
      </c>
      <c r="AV14" s="12" t="e">
        <f t="shared" si="15"/>
        <v>#DIV/0!</v>
      </c>
      <c r="AW14" s="2"/>
    </row>
    <row r="15" spans="1:49" s="24" customFormat="1" ht="12.75">
      <c r="A15" s="146"/>
      <c r="B15" s="147"/>
      <c r="C15" s="147"/>
      <c r="D15" s="147"/>
      <c r="E15" s="148"/>
      <c r="F15" s="149"/>
      <c r="G15" s="162"/>
      <c r="H15" s="148"/>
      <c r="I15" s="149"/>
      <c r="J15" s="162"/>
      <c r="K15" s="147"/>
      <c r="L15" s="149"/>
      <c r="M15" s="162"/>
      <c r="N15" s="147"/>
      <c r="O15" s="149"/>
      <c r="P15" s="162"/>
      <c r="Q15" s="147"/>
      <c r="R15" s="149"/>
      <c r="S15" s="162"/>
      <c r="T15" s="147"/>
      <c r="U15" s="149"/>
      <c r="V15" s="162"/>
      <c r="W15" s="147"/>
      <c r="X15" s="149"/>
      <c r="Y15" s="162"/>
      <c r="Z15" s="147"/>
      <c r="AA15" s="149"/>
      <c r="AB15" s="162"/>
      <c r="AC15" s="150"/>
      <c r="AD15" s="163"/>
      <c r="AE15" s="151"/>
      <c r="AF15" s="152"/>
      <c r="AG15" s="13" t="e">
        <f t="shared" si="0"/>
        <v>#DIV/0!</v>
      </c>
      <c r="AH15" s="12" t="e">
        <f t="shared" si="1"/>
        <v>#DIV/0!</v>
      </c>
      <c r="AI15" s="11" t="e">
        <f t="shared" si="2"/>
        <v>#DIV/0!</v>
      </c>
      <c r="AJ15" s="12" t="e">
        <f t="shared" si="3"/>
        <v>#DIV/0!</v>
      </c>
      <c r="AK15" s="11" t="e">
        <f t="shared" si="4"/>
        <v>#DIV/0!</v>
      </c>
      <c r="AL15" s="12" t="e">
        <f t="shared" si="5"/>
        <v>#DIV/0!</v>
      </c>
      <c r="AM15" s="11" t="e">
        <f t="shared" si="6"/>
        <v>#DIV/0!</v>
      </c>
      <c r="AN15" s="12" t="e">
        <f t="shared" si="7"/>
        <v>#DIV/0!</v>
      </c>
      <c r="AO15" s="11" t="e">
        <f t="shared" si="8"/>
        <v>#DIV/0!</v>
      </c>
      <c r="AP15" s="12" t="e">
        <f t="shared" si="9"/>
        <v>#DIV/0!</v>
      </c>
      <c r="AQ15" s="11" t="e">
        <f t="shared" si="10"/>
        <v>#DIV/0!</v>
      </c>
      <c r="AR15" s="12" t="e">
        <f t="shared" si="11"/>
        <v>#DIV/0!</v>
      </c>
      <c r="AS15" s="11" t="e">
        <f t="shared" si="12"/>
        <v>#DIV/0!</v>
      </c>
      <c r="AT15" s="12" t="e">
        <f t="shared" si="13"/>
        <v>#DIV/0!</v>
      </c>
      <c r="AU15" s="11" t="e">
        <f t="shared" si="14"/>
        <v>#DIV/0!</v>
      </c>
      <c r="AV15" s="12" t="e">
        <f t="shared" si="15"/>
        <v>#DIV/0!</v>
      </c>
      <c r="AW15" s="2"/>
    </row>
    <row r="16" spans="1:48" ht="12.75">
      <c r="A16" s="114">
        <v>1</v>
      </c>
      <c r="B16" s="125" t="s">
        <v>134</v>
      </c>
      <c r="C16" s="125" t="s">
        <v>133</v>
      </c>
      <c r="D16" s="125" t="s">
        <v>135</v>
      </c>
      <c r="E16" s="126">
        <v>23</v>
      </c>
      <c r="F16" s="127">
        <v>19309</v>
      </c>
      <c r="G16" s="129">
        <f>ROUND(AG16,4)</f>
        <v>0.1191</v>
      </c>
      <c r="H16" s="126">
        <v>67</v>
      </c>
      <c r="I16" s="127">
        <v>16615</v>
      </c>
      <c r="J16" s="129">
        <f>ROUND(AI16,4)</f>
        <v>0.4033</v>
      </c>
      <c r="K16" s="130">
        <v>1</v>
      </c>
      <c r="L16" s="127">
        <v>13089</v>
      </c>
      <c r="M16" s="129">
        <f>ROUND(AK16,4)</f>
        <v>0.0076</v>
      </c>
      <c r="N16" s="130"/>
      <c r="O16" s="127">
        <v>0.1</v>
      </c>
      <c r="P16" s="129">
        <f>ROUND(AM16,4)</f>
        <v>0</v>
      </c>
      <c r="Q16" s="130"/>
      <c r="R16" s="127">
        <v>0.1</v>
      </c>
      <c r="S16" s="129">
        <f>ROUND(AO16,4)</f>
        <v>0</v>
      </c>
      <c r="T16" s="130"/>
      <c r="U16" s="127">
        <v>0.1</v>
      </c>
      <c r="V16" s="129">
        <f>ROUND(AQ16,4)</f>
        <v>0</v>
      </c>
      <c r="W16" s="130"/>
      <c r="X16" s="127">
        <v>0.1</v>
      </c>
      <c r="Y16" s="129">
        <f>ROUND(AT16,4)</f>
        <v>0</v>
      </c>
      <c r="Z16" s="130"/>
      <c r="AA16" s="127">
        <v>0.1</v>
      </c>
      <c r="AB16" s="129">
        <f>ROUND(AW16,4)</f>
        <v>0</v>
      </c>
      <c r="AC16" s="131">
        <f>COUNT(E16,H16,K16,N16,Q16,T16,W16,Z16)</f>
        <v>3</v>
      </c>
      <c r="AD16" s="132">
        <f>(AH16+AJ16+AL16+AN16+AP16+AR16+AT16+AV16)</f>
        <v>0.53</v>
      </c>
      <c r="AE16" s="123">
        <v>3</v>
      </c>
      <c r="AF16" s="64"/>
      <c r="AG16" s="13">
        <f t="shared" si="0"/>
        <v>0.11911543839660262</v>
      </c>
      <c r="AH16" s="12">
        <f t="shared" si="1"/>
        <v>0.1191</v>
      </c>
      <c r="AI16" s="11">
        <f t="shared" si="2"/>
        <v>0.403250075233223</v>
      </c>
      <c r="AJ16" s="12">
        <f t="shared" si="3"/>
        <v>0.4033</v>
      </c>
      <c r="AK16" s="11">
        <f t="shared" si="4"/>
        <v>0.007640003056001222</v>
      </c>
      <c r="AL16" s="12">
        <f t="shared" si="5"/>
        <v>0.0076</v>
      </c>
      <c r="AM16" s="11">
        <f t="shared" si="6"/>
        <v>0</v>
      </c>
      <c r="AN16" s="12">
        <f t="shared" si="7"/>
        <v>0</v>
      </c>
      <c r="AO16" s="11">
        <f t="shared" si="8"/>
        <v>0</v>
      </c>
      <c r="AP16" s="12">
        <f t="shared" si="9"/>
        <v>0</v>
      </c>
      <c r="AQ16" s="11">
        <f t="shared" si="10"/>
        <v>0</v>
      </c>
      <c r="AR16" s="12">
        <f t="shared" si="11"/>
        <v>0</v>
      </c>
      <c r="AS16" s="11">
        <f t="shared" si="12"/>
        <v>0</v>
      </c>
      <c r="AT16" s="12">
        <f t="shared" si="13"/>
        <v>0</v>
      </c>
      <c r="AU16" s="11">
        <f t="shared" si="14"/>
        <v>0</v>
      </c>
      <c r="AV16" s="12">
        <f t="shared" si="15"/>
        <v>0</v>
      </c>
    </row>
    <row r="17" spans="1:48" ht="12.75">
      <c r="A17" s="114">
        <v>2</v>
      </c>
      <c r="B17" s="115" t="s">
        <v>112</v>
      </c>
      <c r="C17" s="115" t="s">
        <v>71</v>
      </c>
      <c r="D17" s="115" t="s">
        <v>113</v>
      </c>
      <c r="E17" s="116">
        <v>1</v>
      </c>
      <c r="F17" s="117">
        <v>1457</v>
      </c>
      <c r="G17" s="129">
        <f>ROUND(AG17,4)</f>
        <v>0.0686</v>
      </c>
      <c r="H17" s="116">
        <v>49</v>
      </c>
      <c r="I17" s="117">
        <v>12071</v>
      </c>
      <c r="J17" s="129">
        <f>ROUND(AI17,4)</f>
        <v>0.4059</v>
      </c>
      <c r="K17" s="153">
        <v>18</v>
      </c>
      <c r="L17" s="117">
        <v>19309</v>
      </c>
      <c r="M17" s="129">
        <f>ROUND(AK17,4)</f>
        <v>0.0932</v>
      </c>
      <c r="N17" s="153"/>
      <c r="O17" s="117">
        <v>0.1</v>
      </c>
      <c r="P17" s="129">
        <f>ROUND(AM17,4)</f>
        <v>0</v>
      </c>
      <c r="Q17" s="153"/>
      <c r="R17" s="117">
        <v>0.1</v>
      </c>
      <c r="S17" s="129">
        <f>ROUND(AO17,4)</f>
        <v>0</v>
      </c>
      <c r="T17" s="153"/>
      <c r="U17" s="117">
        <v>0.1</v>
      </c>
      <c r="V17" s="129">
        <f>ROUND(AQ17,4)</f>
        <v>0</v>
      </c>
      <c r="W17" s="153"/>
      <c r="X17" s="117">
        <v>0.1</v>
      </c>
      <c r="Y17" s="129">
        <f>ROUND(AT17,4)</f>
        <v>0</v>
      </c>
      <c r="Z17" s="153"/>
      <c r="AA17" s="117">
        <v>0.1</v>
      </c>
      <c r="AB17" s="129">
        <f>ROUND(AW17,4)</f>
        <v>0</v>
      </c>
      <c r="AC17" s="121">
        <f>COUNT(E17,H17,K17,N17,Q17,T17,W17,Z17)</f>
        <v>3</v>
      </c>
      <c r="AD17" s="122">
        <f>(AH17+AJ17+AL17+AN17+AP17+AR17+AT17+AV17)</f>
        <v>0.5677</v>
      </c>
      <c r="AE17" s="123">
        <v>1</v>
      </c>
      <c r="AF17" s="64"/>
      <c r="AG17" s="13">
        <f t="shared" si="0"/>
        <v>0.06863417982155114</v>
      </c>
      <c r="AH17" s="12">
        <f t="shared" si="1"/>
        <v>0.0686</v>
      </c>
      <c r="AI17" s="11">
        <f t="shared" si="2"/>
        <v>0.4059315715350841</v>
      </c>
      <c r="AJ17" s="12">
        <f t="shared" si="3"/>
        <v>0.4059</v>
      </c>
      <c r="AK17" s="11">
        <f t="shared" si="4"/>
        <v>0.09322077787560205</v>
      </c>
      <c r="AL17" s="12">
        <f t="shared" si="5"/>
        <v>0.0932</v>
      </c>
      <c r="AM17" s="11">
        <f t="shared" si="6"/>
        <v>0</v>
      </c>
      <c r="AN17" s="12">
        <f t="shared" si="7"/>
        <v>0</v>
      </c>
      <c r="AO17" s="11">
        <f t="shared" si="8"/>
        <v>0</v>
      </c>
      <c r="AP17" s="12">
        <f t="shared" si="9"/>
        <v>0</v>
      </c>
      <c r="AQ17" s="11">
        <f t="shared" si="10"/>
        <v>0</v>
      </c>
      <c r="AR17" s="12">
        <f t="shared" si="11"/>
        <v>0</v>
      </c>
      <c r="AS17" s="11">
        <f t="shared" si="12"/>
        <v>0</v>
      </c>
      <c r="AT17" s="12">
        <f t="shared" si="13"/>
        <v>0</v>
      </c>
      <c r="AU17" s="11">
        <f t="shared" si="14"/>
        <v>0</v>
      </c>
      <c r="AV17" s="12">
        <f t="shared" si="15"/>
        <v>0</v>
      </c>
    </row>
    <row r="18" spans="1:48" ht="12.75">
      <c r="A18" s="114">
        <v>3</v>
      </c>
      <c r="B18" s="115" t="s">
        <v>112</v>
      </c>
      <c r="C18" s="115" t="s">
        <v>71</v>
      </c>
      <c r="D18" s="115" t="s">
        <v>114</v>
      </c>
      <c r="E18" s="116">
        <v>100</v>
      </c>
      <c r="F18" s="117">
        <v>12071</v>
      </c>
      <c r="G18" s="129">
        <f>ROUND(AG18,4)</f>
        <v>0.8284</v>
      </c>
      <c r="H18" s="116">
        <v>24</v>
      </c>
      <c r="I18" s="117">
        <v>19309</v>
      </c>
      <c r="J18" s="129">
        <f>ROUND(AI18,4)</f>
        <v>0.1243</v>
      </c>
      <c r="K18" s="153">
        <v>58</v>
      </c>
      <c r="L18" s="117">
        <v>13089</v>
      </c>
      <c r="M18" s="129">
        <f>ROUND(AK18,4)</f>
        <v>0.4431</v>
      </c>
      <c r="N18" s="153"/>
      <c r="O18" s="117">
        <v>0.1</v>
      </c>
      <c r="P18" s="129">
        <f>ROUND(AM18,4)</f>
        <v>0</v>
      </c>
      <c r="Q18" s="153"/>
      <c r="R18" s="117">
        <v>0.1</v>
      </c>
      <c r="S18" s="129">
        <f>ROUND(AO18,4)</f>
        <v>0</v>
      </c>
      <c r="T18" s="153"/>
      <c r="U18" s="117">
        <v>0.1</v>
      </c>
      <c r="V18" s="129">
        <f>ROUND(AQ18,4)</f>
        <v>0</v>
      </c>
      <c r="W18" s="153"/>
      <c r="X18" s="117">
        <v>0.1</v>
      </c>
      <c r="Y18" s="129">
        <f>ROUND(AT18,4)</f>
        <v>0</v>
      </c>
      <c r="Z18" s="153"/>
      <c r="AA18" s="117">
        <v>0.1</v>
      </c>
      <c r="AB18" s="129">
        <f>ROUND(AW18,4)</f>
        <v>0</v>
      </c>
      <c r="AC18" s="121">
        <f>COUNT(E18,H18,K18,N18,Q18,T18,W18,Z18)</f>
        <v>3</v>
      </c>
      <c r="AD18" s="122">
        <f>(AH18+AJ18+AL18+AN18+AP18+AR18+AT18+AV18)</f>
        <v>1.3958</v>
      </c>
      <c r="AE18" s="123">
        <v>2</v>
      </c>
      <c r="AF18" s="64"/>
      <c r="AG18" s="13">
        <f t="shared" si="0"/>
        <v>0.8284317786430287</v>
      </c>
      <c r="AH18" s="12">
        <f t="shared" si="1"/>
        <v>0.8284</v>
      </c>
      <c r="AI18" s="11">
        <f t="shared" si="2"/>
        <v>0.12429437050080273</v>
      </c>
      <c r="AJ18" s="12">
        <f t="shared" si="3"/>
        <v>0.1243</v>
      </c>
      <c r="AK18" s="11">
        <f t="shared" si="4"/>
        <v>0.4431201772480709</v>
      </c>
      <c r="AL18" s="12">
        <f t="shared" si="5"/>
        <v>0.4431</v>
      </c>
      <c r="AM18" s="11">
        <f t="shared" si="6"/>
        <v>0</v>
      </c>
      <c r="AN18" s="12">
        <f t="shared" si="7"/>
        <v>0</v>
      </c>
      <c r="AO18" s="11">
        <f t="shared" si="8"/>
        <v>0</v>
      </c>
      <c r="AP18" s="12">
        <f t="shared" si="9"/>
        <v>0</v>
      </c>
      <c r="AQ18" s="11">
        <f t="shared" si="10"/>
        <v>0</v>
      </c>
      <c r="AR18" s="12">
        <f t="shared" si="11"/>
        <v>0</v>
      </c>
      <c r="AS18" s="11">
        <f t="shared" si="12"/>
        <v>0</v>
      </c>
      <c r="AT18" s="12">
        <f t="shared" si="13"/>
        <v>0</v>
      </c>
      <c r="AU18" s="11">
        <f t="shared" si="14"/>
        <v>0</v>
      </c>
      <c r="AV18" s="12">
        <f t="shared" si="15"/>
        <v>0</v>
      </c>
    </row>
    <row r="19" spans="1:48" ht="12.75">
      <c r="A19" s="61"/>
      <c r="B19" s="63"/>
      <c r="C19" s="63"/>
      <c r="D19" s="103"/>
      <c r="E19" s="63"/>
      <c r="F19" s="142"/>
      <c r="G19" s="159"/>
      <c r="H19" s="94"/>
      <c r="I19" s="142"/>
      <c r="J19" s="159"/>
      <c r="K19" s="105"/>
      <c r="L19" s="142"/>
      <c r="M19" s="159"/>
      <c r="N19" s="105"/>
      <c r="O19" s="142"/>
      <c r="P19" s="159"/>
      <c r="Q19" s="105"/>
      <c r="R19" s="142"/>
      <c r="S19" s="159"/>
      <c r="T19" s="105"/>
      <c r="U19" s="142"/>
      <c r="V19" s="159"/>
      <c r="W19" s="105"/>
      <c r="X19" s="142"/>
      <c r="Y19" s="159"/>
      <c r="Z19" s="105"/>
      <c r="AA19" s="142"/>
      <c r="AB19" s="159"/>
      <c r="AC19" s="143"/>
      <c r="AD19" s="109"/>
      <c r="AE19" s="110"/>
      <c r="AF19" s="64"/>
      <c r="AI19" s="2"/>
      <c r="AJ19" s="15"/>
      <c r="AK19" s="15"/>
      <c r="AL19" s="15"/>
      <c r="AM19" s="15"/>
      <c r="AN19" s="15"/>
      <c r="AO19" s="15"/>
      <c r="AP19" s="15"/>
      <c r="AQ19" s="15"/>
      <c r="AR19" s="14"/>
      <c r="AS19" s="15"/>
      <c r="AT19" s="14"/>
      <c r="AU19" s="15"/>
      <c r="AV19" s="14"/>
    </row>
    <row r="20" spans="1:48" s="22" customFormat="1" ht="15.75">
      <c r="A20" s="141"/>
      <c r="B20" s="95" t="s">
        <v>40</v>
      </c>
      <c r="C20" s="105"/>
      <c r="D20" s="105"/>
      <c r="E20" s="94"/>
      <c r="F20" s="142"/>
      <c r="G20" s="159"/>
      <c r="H20" s="94"/>
      <c r="I20" s="142"/>
      <c r="J20" s="159"/>
      <c r="K20" s="105"/>
      <c r="L20" s="142"/>
      <c r="M20" s="159"/>
      <c r="N20" s="105"/>
      <c r="O20" s="142"/>
      <c r="P20" s="159"/>
      <c r="Q20" s="105"/>
      <c r="R20" s="142"/>
      <c r="S20" s="159"/>
      <c r="T20" s="105"/>
      <c r="U20" s="142"/>
      <c r="V20" s="159"/>
      <c r="W20" s="105"/>
      <c r="X20" s="142"/>
      <c r="Y20" s="159"/>
      <c r="Z20" s="105"/>
      <c r="AA20" s="142"/>
      <c r="AB20" s="159"/>
      <c r="AC20" s="143"/>
      <c r="AD20" s="138"/>
      <c r="AE20" s="144"/>
      <c r="AF20" s="145"/>
      <c r="AG20" s="16"/>
      <c r="AH20" s="17"/>
      <c r="AI20" s="16"/>
      <c r="AJ20" s="17"/>
      <c r="AK20" s="16"/>
      <c r="AL20" s="17"/>
      <c r="AM20" s="16"/>
      <c r="AN20" s="17"/>
      <c r="AO20" s="16"/>
      <c r="AP20" s="17"/>
      <c r="AQ20" s="16"/>
      <c r="AR20" s="17"/>
      <c r="AS20" s="16"/>
      <c r="AT20" s="17"/>
      <c r="AU20" s="16"/>
      <c r="AV20" s="17"/>
    </row>
    <row r="21" spans="1:48" s="24" customFormat="1" ht="12.75">
      <c r="A21" s="146"/>
      <c r="B21" s="147"/>
      <c r="C21" s="147"/>
      <c r="D21" s="147"/>
      <c r="E21" s="148"/>
      <c r="F21" s="149"/>
      <c r="G21" s="162"/>
      <c r="H21" s="148"/>
      <c r="I21" s="149"/>
      <c r="J21" s="162"/>
      <c r="K21" s="147"/>
      <c r="L21" s="149"/>
      <c r="M21" s="162"/>
      <c r="N21" s="147"/>
      <c r="O21" s="149"/>
      <c r="P21" s="162"/>
      <c r="Q21" s="147"/>
      <c r="R21" s="149"/>
      <c r="S21" s="162"/>
      <c r="T21" s="147"/>
      <c r="U21" s="149"/>
      <c r="V21" s="162"/>
      <c r="W21" s="147"/>
      <c r="X21" s="149"/>
      <c r="Y21" s="162"/>
      <c r="Z21" s="147"/>
      <c r="AA21" s="149"/>
      <c r="AB21" s="162"/>
      <c r="AC21" s="150"/>
      <c r="AD21" s="163"/>
      <c r="AE21" s="151"/>
      <c r="AF21" s="152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</row>
    <row r="22" spans="1:48" ht="12.75">
      <c r="A22" s="114">
        <v>1</v>
      </c>
      <c r="B22" s="206" t="s">
        <v>142</v>
      </c>
      <c r="C22" s="206" t="s">
        <v>143</v>
      </c>
      <c r="D22" s="206" t="s">
        <v>144</v>
      </c>
      <c r="E22" s="207">
        <v>2</v>
      </c>
      <c r="F22" s="208">
        <v>249</v>
      </c>
      <c r="G22" s="209">
        <f>ROUND(AG22,4)</f>
        <v>0.8032</v>
      </c>
      <c r="H22" s="207">
        <v>1</v>
      </c>
      <c r="I22" s="208">
        <v>717</v>
      </c>
      <c r="J22" s="209">
        <f>ROUND(AI22,4)</f>
        <v>0.1395</v>
      </c>
      <c r="K22" s="210"/>
      <c r="L22" s="211">
        <v>0.1</v>
      </c>
      <c r="M22" s="209">
        <f>ROUND(AK22,4)</f>
        <v>0</v>
      </c>
      <c r="N22" s="212"/>
      <c r="O22" s="211">
        <v>0.1</v>
      </c>
      <c r="P22" s="209">
        <f>ROUND(AM22,4)</f>
        <v>0</v>
      </c>
      <c r="Q22" s="212"/>
      <c r="R22" s="211">
        <v>0.1</v>
      </c>
      <c r="S22" s="209">
        <f>ROUND(AO22,4)</f>
        <v>0</v>
      </c>
      <c r="T22" s="212"/>
      <c r="U22" s="211">
        <v>0.1</v>
      </c>
      <c r="V22" s="209">
        <f>ROUND(AQ22,4)</f>
        <v>0</v>
      </c>
      <c r="W22" s="212"/>
      <c r="X22" s="211">
        <v>0.1</v>
      </c>
      <c r="Y22" s="209">
        <f>ROUND(AT22,4)</f>
        <v>0</v>
      </c>
      <c r="Z22" s="212"/>
      <c r="AA22" s="211">
        <v>0.1</v>
      </c>
      <c r="AB22" s="209">
        <f>ROUND(AW22,4)</f>
        <v>0</v>
      </c>
      <c r="AC22" s="213">
        <f>COUNT(E22,H22,K22,N22,Q22,T22,W22,Z22)</f>
        <v>2</v>
      </c>
      <c r="AD22" s="214">
        <f>(AH22+AJ22+AL22+AN22+AP22+AR22+AT22+AV22)</f>
        <v>0.9427000000000001</v>
      </c>
      <c r="AE22" s="123">
        <v>1</v>
      </c>
      <c r="AF22" s="124"/>
      <c r="AG22" s="13">
        <f>(E22*100)/F22</f>
        <v>0.8032128514056225</v>
      </c>
      <c r="AH22" s="12">
        <f>ROUND(AG22,4)</f>
        <v>0.8032</v>
      </c>
      <c r="AI22" s="11">
        <f>(H22*100)/I22</f>
        <v>0.1394700139470014</v>
      </c>
      <c r="AJ22" s="12">
        <f>ROUND(AI22,4)</f>
        <v>0.1395</v>
      </c>
      <c r="AK22" s="11">
        <f>(K22*100)/L22</f>
        <v>0</v>
      </c>
      <c r="AL22" s="12">
        <f>ROUND(AK22,4)</f>
        <v>0</v>
      </c>
      <c r="AM22" s="11">
        <f>(N22*100)/O22</f>
        <v>0</v>
      </c>
      <c r="AN22" s="12">
        <f>ROUND(AM22,4)</f>
        <v>0</v>
      </c>
      <c r="AO22" s="11">
        <f>(Q22*100)/R22</f>
        <v>0</v>
      </c>
      <c r="AP22" s="12">
        <f>ROUND(AO22,4)</f>
        <v>0</v>
      </c>
      <c r="AQ22" s="11">
        <f>(T22*100)/U22</f>
        <v>0</v>
      </c>
      <c r="AR22" s="12">
        <f>ROUND(AQ22,4)</f>
        <v>0</v>
      </c>
      <c r="AS22" s="11">
        <f>(W22*100)/X22</f>
        <v>0</v>
      </c>
      <c r="AT22" s="12">
        <f>ROUND(AS22,4)</f>
        <v>0</v>
      </c>
      <c r="AU22" s="11">
        <f>(Z22*100)/AA22</f>
        <v>0</v>
      </c>
      <c r="AV22" s="12">
        <f>ROUND(AU22,4)</f>
        <v>0</v>
      </c>
    </row>
    <row r="23" spans="1:48" ht="12.75">
      <c r="A23" s="114">
        <v>2</v>
      </c>
      <c r="B23" s="215" t="s">
        <v>41</v>
      </c>
      <c r="C23" s="215" t="s">
        <v>42</v>
      </c>
      <c r="D23" s="215" t="s">
        <v>43</v>
      </c>
      <c r="E23" s="216">
        <v>20</v>
      </c>
      <c r="F23" s="217">
        <v>1854</v>
      </c>
      <c r="G23" s="209">
        <f>ROUND(AG23,4)</f>
        <v>1.0787</v>
      </c>
      <c r="H23" s="216">
        <v>9</v>
      </c>
      <c r="I23" s="217">
        <v>686</v>
      </c>
      <c r="J23" s="209">
        <f>ROUND(AI23,4)</f>
        <v>1.312</v>
      </c>
      <c r="K23" s="218"/>
      <c r="L23" s="219">
        <v>0.1</v>
      </c>
      <c r="M23" s="209">
        <f>ROUND(AK23,4)</f>
        <v>0</v>
      </c>
      <c r="N23" s="220"/>
      <c r="O23" s="219">
        <v>0.1</v>
      </c>
      <c r="P23" s="209">
        <f>ROUND(AM23,4)</f>
        <v>0</v>
      </c>
      <c r="Q23" s="220"/>
      <c r="R23" s="219">
        <v>0.1</v>
      </c>
      <c r="S23" s="209">
        <f>ROUND(AO23,4)</f>
        <v>0</v>
      </c>
      <c r="T23" s="220"/>
      <c r="U23" s="219">
        <v>0.1</v>
      </c>
      <c r="V23" s="209">
        <f>ROUND(AQ23,4)</f>
        <v>0</v>
      </c>
      <c r="W23" s="220"/>
      <c r="X23" s="219">
        <v>0.1</v>
      </c>
      <c r="Y23" s="209">
        <f>ROUND(AT23,4)</f>
        <v>0</v>
      </c>
      <c r="Z23" s="220"/>
      <c r="AA23" s="219">
        <v>0.1</v>
      </c>
      <c r="AB23" s="209">
        <f>ROUND(AW23,4)</f>
        <v>0</v>
      </c>
      <c r="AC23" s="221">
        <f>COUNT(E23,H23,K23,N23,Q23,T23,W23,Z23)</f>
        <v>2</v>
      </c>
      <c r="AD23" s="222">
        <f>(AH23+AJ23+AL23+AN23+AP23+AR23+AT23+AV23)</f>
        <v>2.3907</v>
      </c>
      <c r="AE23" s="123">
        <v>2</v>
      </c>
      <c r="AF23" s="124"/>
      <c r="AG23" s="13">
        <f>(E23*100)/F23</f>
        <v>1.0787486515641855</v>
      </c>
      <c r="AH23" s="12">
        <f>ROUND(AG23,4)</f>
        <v>1.0787</v>
      </c>
      <c r="AI23" s="11">
        <f>(H23*100)/I23</f>
        <v>1.3119533527696794</v>
      </c>
      <c r="AJ23" s="12">
        <f>ROUND(AI23,4)</f>
        <v>1.312</v>
      </c>
      <c r="AK23" s="11">
        <f>(K23*100)/L23</f>
        <v>0</v>
      </c>
      <c r="AL23" s="12">
        <f>ROUND(AK23,4)</f>
        <v>0</v>
      </c>
      <c r="AM23" s="11">
        <f>(N23*100)/O23</f>
        <v>0</v>
      </c>
      <c r="AN23" s="12">
        <f>ROUND(AM23,4)</f>
        <v>0</v>
      </c>
      <c r="AO23" s="11">
        <f>(Q23*100)/R23</f>
        <v>0</v>
      </c>
      <c r="AP23" s="12">
        <f>ROUND(AO23,4)</f>
        <v>0</v>
      </c>
      <c r="AQ23" s="11">
        <f>(T23*100)/U23</f>
        <v>0</v>
      </c>
      <c r="AR23" s="12">
        <f>ROUND(AQ23,4)</f>
        <v>0</v>
      </c>
      <c r="AS23" s="11">
        <f>(W23*100)/X23</f>
        <v>0</v>
      </c>
      <c r="AT23" s="12">
        <f>ROUND(AS23,4)</f>
        <v>0</v>
      </c>
      <c r="AU23" s="11">
        <f>(Z23*100)/AA23</f>
        <v>0</v>
      </c>
      <c r="AV23" s="12">
        <f>ROUND(AU23,4)</f>
        <v>0</v>
      </c>
    </row>
    <row r="24" spans="1:48" ht="12.75">
      <c r="A24" s="114">
        <v>3</v>
      </c>
      <c r="B24" s="215" t="s">
        <v>150</v>
      </c>
      <c r="C24" s="215" t="s">
        <v>87</v>
      </c>
      <c r="D24" s="215" t="s">
        <v>231</v>
      </c>
      <c r="E24" s="216">
        <v>3</v>
      </c>
      <c r="F24" s="217">
        <v>369</v>
      </c>
      <c r="G24" s="209">
        <f>ROUND(AG24,4)</f>
        <v>0.813</v>
      </c>
      <c r="H24" s="216">
        <v>7</v>
      </c>
      <c r="I24" s="217">
        <v>243</v>
      </c>
      <c r="J24" s="209">
        <f>ROUND(AI24,4)</f>
        <v>2.8807</v>
      </c>
      <c r="K24" s="218"/>
      <c r="L24" s="219">
        <v>0.1</v>
      </c>
      <c r="M24" s="209">
        <f>ROUND(AK24,4)</f>
        <v>0</v>
      </c>
      <c r="N24" s="220"/>
      <c r="O24" s="219">
        <v>0.1</v>
      </c>
      <c r="P24" s="209">
        <f>ROUND(AM24,4)</f>
        <v>0</v>
      </c>
      <c r="Q24" s="220"/>
      <c r="R24" s="219">
        <v>0.1</v>
      </c>
      <c r="S24" s="209">
        <f>ROUND(AO24,4)</f>
        <v>0</v>
      </c>
      <c r="T24" s="220"/>
      <c r="U24" s="219">
        <v>0.1</v>
      </c>
      <c r="V24" s="209">
        <f>ROUND(AQ24,4)</f>
        <v>0</v>
      </c>
      <c r="W24" s="220"/>
      <c r="X24" s="219">
        <v>0.1</v>
      </c>
      <c r="Y24" s="209">
        <f>ROUND(AT24,4)</f>
        <v>0</v>
      </c>
      <c r="Z24" s="220"/>
      <c r="AA24" s="219">
        <v>0.1</v>
      </c>
      <c r="AB24" s="209">
        <f>ROUND(AW24,4)</f>
        <v>0</v>
      </c>
      <c r="AC24" s="221">
        <f>COUNT(E24,H24,K24,N24,Q24,T24,W24,Z24)</f>
        <v>2</v>
      </c>
      <c r="AD24" s="222">
        <f>(AH24+AJ24+AL24+AN24+AP24+AR24+AT24+AV24)</f>
        <v>3.6936999999999998</v>
      </c>
      <c r="AE24" s="123">
        <v>3</v>
      </c>
      <c r="AF24" s="124"/>
      <c r="AG24" s="13">
        <f>(E24*100)/F24</f>
        <v>0.8130081300813008</v>
      </c>
      <c r="AH24" s="12">
        <f>ROUND(AG24,4)</f>
        <v>0.813</v>
      </c>
      <c r="AI24" s="11">
        <f>(H24*100)/I24</f>
        <v>2.880658436213992</v>
      </c>
      <c r="AJ24" s="12">
        <f>ROUND(AI24,4)</f>
        <v>2.8807</v>
      </c>
      <c r="AK24" s="11">
        <f>(K24*100)/L24</f>
        <v>0</v>
      </c>
      <c r="AL24" s="12">
        <f>ROUND(AK24,4)</f>
        <v>0</v>
      </c>
      <c r="AM24" s="11">
        <f>(N24*100)/O24</f>
        <v>0</v>
      </c>
      <c r="AN24" s="12">
        <f>ROUND(AM24,4)</f>
        <v>0</v>
      </c>
      <c r="AO24" s="11">
        <f>(Q24*100)/R24</f>
        <v>0</v>
      </c>
      <c r="AP24" s="12">
        <f>ROUND(AO24,4)</f>
        <v>0</v>
      </c>
      <c r="AQ24" s="11">
        <f>(T24*100)/U24</f>
        <v>0</v>
      </c>
      <c r="AR24" s="12">
        <f>ROUND(AQ24,4)</f>
        <v>0</v>
      </c>
      <c r="AS24" s="11">
        <f>(W24*100)/X24</f>
        <v>0</v>
      </c>
      <c r="AT24" s="12">
        <f>ROUND(AS24,4)</f>
        <v>0</v>
      </c>
      <c r="AU24" s="11">
        <f>(Z24*100)/AA24</f>
        <v>0</v>
      </c>
      <c r="AV24" s="12">
        <f>ROUND(AU24,4)</f>
        <v>0</v>
      </c>
    </row>
    <row r="25" spans="1:32" ht="12.75">
      <c r="A25" s="61"/>
      <c r="B25" s="63"/>
      <c r="C25" s="63"/>
      <c r="D25" s="63"/>
      <c r="E25" s="63"/>
      <c r="F25" s="64"/>
      <c r="G25" s="64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108"/>
      <c r="AD25" s="109"/>
      <c r="AE25" s="110"/>
      <c r="AF25" s="64"/>
    </row>
    <row r="26" spans="1:32" ht="12.75">
      <c r="A26" s="61"/>
      <c r="B26" s="63"/>
      <c r="C26" s="63"/>
      <c r="D26" s="63"/>
      <c r="E26" s="63"/>
      <c r="F26" s="64"/>
      <c r="G26" s="64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108"/>
      <c r="AD26" s="109"/>
      <c r="AE26" s="110"/>
      <c r="AF26" s="64"/>
    </row>
    <row r="27" spans="1:32" ht="12.75">
      <c r="A27" s="61" t="s">
        <v>222</v>
      </c>
      <c r="B27" s="105" t="s">
        <v>223</v>
      </c>
      <c r="C27" s="63"/>
      <c r="D27" s="63"/>
      <c r="E27" s="63"/>
      <c r="F27" s="64"/>
      <c r="G27" s="64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108"/>
      <c r="AD27" s="109"/>
      <c r="AE27" s="110"/>
      <c r="AF27" s="64"/>
    </row>
  </sheetData>
  <sheetProtection/>
  <conditionalFormatting sqref="J6:J24 P6:P24 S6:S24 M6:M24 AB6:AB24 V6:V24 Y6:Y24 G6:G24">
    <cfRule type="cellIs" priority="44" dxfId="0" operator="greaterThan">
      <formula>10</formula>
    </cfRule>
  </conditionalFormatting>
  <conditionalFormatting sqref="AC8:AC10 AC19:AC21">
    <cfRule type="cellIs" priority="43" dxfId="0" operator="lessThan">
      <formula>6</formula>
    </cfRule>
  </conditionalFormatting>
  <conditionalFormatting sqref="AC8:AC10 AC19:AC21">
    <cfRule type="cellIs" priority="42" dxfId="19" operator="equal">
      <formula>6</formula>
    </cfRule>
  </conditionalFormatting>
  <conditionalFormatting sqref="F6:F24 I6:I24 L6:L24 O6:O24 R6:R24 U6:U24 X6:X24 AA6:AA24">
    <cfRule type="cellIs" priority="39" dxfId="0" operator="lessThan">
      <formula>100</formula>
    </cfRule>
  </conditionalFormatting>
  <conditionalFormatting sqref="AC13:AC15 AC8:AC10 AC19:AC21">
    <cfRule type="cellIs" priority="31" dxfId="0" operator="lessThan">
      <formula>4</formula>
    </cfRule>
  </conditionalFormatting>
  <conditionalFormatting sqref="AC16:AC18 AC6:AC7">
    <cfRule type="cellIs" priority="30" dxfId="0" operator="lessThan">
      <formula>3</formula>
    </cfRule>
  </conditionalFormatting>
  <conditionalFormatting sqref="AC22:AC24 AC11:AC12">
    <cfRule type="cellIs" priority="29" dxfId="0" operator="lessThan">
      <formula>2</formula>
    </cfRule>
  </conditionalFormatting>
  <conditionalFormatting sqref="J22:J24 P22:P24 S22:S24 M22:M24 AB22:AB24 V22:V24 Y22:Y24 G22:G24">
    <cfRule type="cellIs" priority="12" dxfId="0" operator="greaterThan">
      <formula>10</formula>
    </cfRule>
  </conditionalFormatting>
  <conditionalFormatting sqref="J22:J24 P22:P24 S22:S24 M22:M24 AB22:AB24 V22:V24 Y22:Y24 G22:G24">
    <cfRule type="cellIs" priority="11" dxfId="0" operator="greaterThan">
      <formula>10</formula>
    </cfRule>
  </conditionalFormatting>
  <conditionalFormatting sqref="J22:J24 P22:P24 S22:S24 M22:M24 AB22:AB24 V22:V24 Y22:Y24 G22:G24">
    <cfRule type="cellIs" priority="10" dxfId="0" operator="greaterThan">
      <formula>10</formula>
    </cfRule>
  </conditionalFormatting>
  <conditionalFormatting sqref="F22:F24">
    <cfRule type="cellIs" priority="9" dxfId="0" operator="lessThan">
      <formula>100</formula>
    </cfRule>
  </conditionalFormatting>
  <conditionalFormatting sqref="I22:I24">
    <cfRule type="cellIs" priority="8" dxfId="0" operator="lessThan">
      <formula>100</formula>
    </cfRule>
  </conditionalFormatting>
  <conditionalFormatting sqref="L22:L24">
    <cfRule type="cellIs" priority="7" dxfId="0" operator="lessThan">
      <formula>100</formula>
    </cfRule>
  </conditionalFormatting>
  <conditionalFormatting sqref="O22:O24">
    <cfRule type="cellIs" priority="6" dxfId="0" operator="lessThan">
      <formula>100</formula>
    </cfRule>
  </conditionalFormatting>
  <conditionalFormatting sqref="R22:R24">
    <cfRule type="cellIs" priority="5" dxfId="0" operator="lessThan">
      <formula>100</formula>
    </cfRule>
  </conditionalFormatting>
  <conditionalFormatting sqref="U22:U24">
    <cfRule type="cellIs" priority="4" dxfId="0" operator="lessThan">
      <formula>100</formula>
    </cfRule>
  </conditionalFormatting>
  <conditionalFormatting sqref="X22:X24">
    <cfRule type="cellIs" priority="3" dxfId="0" operator="lessThan">
      <formula>100</formula>
    </cfRule>
  </conditionalFormatting>
  <conditionalFormatting sqref="AA22:AA24">
    <cfRule type="cellIs" priority="2" dxfId="0" operator="lessThan">
      <formula>100</formula>
    </cfRule>
  </conditionalFormatting>
  <conditionalFormatting sqref="AC22:AC24">
    <cfRule type="cellIs" priority="1" dxfId="0" operator="lessThan">
      <formula>2</formula>
    </cfRule>
  </conditionalFormatting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15.421875" style="2" customWidth="1"/>
    <col min="3" max="3" width="13.8515625" style="2" customWidth="1"/>
    <col min="4" max="6" width="6.28125" style="2" customWidth="1"/>
    <col min="7" max="7" width="0" style="2" hidden="1" customWidth="1"/>
    <col min="8" max="9" width="3.140625" style="2" hidden="1" customWidth="1"/>
    <col min="10" max="10" width="7.7109375" style="2" customWidth="1"/>
    <col min="11" max="13" width="6.28125" style="2" customWidth="1"/>
    <col min="14" max="14" width="0" style="2" hidden="1" customWidth="1"/>
    <col min="15" max="15" width="2.57421875" style="2" hidden="1" customWidth="1"/>
    <col min="16" max="16" width="2.421875" style="2" hidden="1" customWidth="1"/>
    <col min="17" max="17" width="7.7109375" style="2" customWidth="1"/>
    <col min="18" max="20" width="6.28125" style="2" customWidth="1"/>
    <col min="21" max="21" width="0" style="2" hidden="1" customWidth="1"/>
    <col min="22" max="22" width="2.8515625" style="2" hidden="1" customWidth="1"/>
    <col min="23" max="23" width="2.57421875" style="2" hidden="1" customWidth="1"/>
    <col min="24" max="24" width="7.57421875" style="2" customWidth="1"/>
    <col min="25" max="27" width="6.28125" style="2" customWidth="1"/>
    <col min="28" max="28" width="0" style="2" hidden="1" customWidth="1"/>
    <col min="29" max="29" width="3.00390625" style="2" hidden="1" customWidth="1"/>
    <col min="30" max="30" width="2.7109375" style="2" hidden="1" customWidth="1"/>
    <col min="31" max="31" width="8.00390625" style="2" customWidth="1"/>
    <col min="32" max="34" width="6.140625" style="2" customWidth="1"/>
    <col min="35" max="35" width="0" style="2" hidden="1" customWidth="1"/>
    <col min="36" max="36" width="2.7109375" style="2" hidden="1" customWidth="1"/>
    <col min="37" max="37" width="2.8515625" style="2" hidden="1" customWidth="1"/>
    <col min="38" max="38" width="7.421875" style="2" customWidth="1"/>
    <col min="39" max="59" width="0" style="2" hidden="1" customWidth="1"/>
    <col min="60" max="60" width="5.8515625" style="2" customWidth="1"/>
    <col min="61" max="61" width="9.140625" style="2" customWidth="1"/>
    <col min="62" max="62" width="4.57421875" style="2" customWidth="1"/>
    <col min="63" max="16384" width="9.140625" style="2" customWidth="1"/>
  </cols>
  <sheetData>
    <row r="1" spans="1:62" ht="15">
      <c r="A1" s="59"/>
      <c r="B1" s="60" t="s">
        <v>28</v>
      </c>
      <c r="C1" s="60"/>
      <c r="D1" s="59"/>
      <c r="E1" s="59"/>
      <c r="F1" s="61"/>
      <c r="G1" s="61"/>
      <c r="H1" s="61"/>
      <c r="I1" s="61"/>
      <c r="J1" s="61"/>
      <c r="K1" s="59"/>
      <c r="L1" s="59"/>
      <c r="M1" s="61"/>
      <c r="N1" s="61"/>
      <c r="O1" s="61"/>
      <c r="P1" s="61"/>
      <c r="Q1" s="61"/>
      <c r="R1" s="59"/>
      <c r="S1" s="59"/>
      <c r="T1" s="61"/>
      <c r="U1" s="61"/>
      <c r="V1" s="61"/>
      <c r="W1" s="61"/>
      <c r="X1" s="61"/>
      <c r="Y1" s="59"/>
      <c r="Z1" s="59"/>
      <c r="AA1" s="61"/>
      <c r="AB1" s="61"/>
      <c r="AC1" s="61"/>
      <c r="AD1" s="61"/>
      <c r="AE1" s="61"/>
      <c r="AF1" s="59"/>
      <c r="AG1" s="59"/>
      <c r="AH1" s="62"/>
      <c r="AI1" s="59"/>
      <c r="AJ1" s="61"/>
      <c r="AK1" s="61"/>
      <c r="AL1" s="59"/>
      <c r="AM1" s="59"/>
      <c r="AN1" s="59"/>
      <c r="AO1" s="62"/>
      <c r="AP1" s="59"/>
      <c r="AQ1" s="61"/>
      <c r="AR1" s="61"/>
      <c r="AS1" s="59"/>
      <c r="AT1" s="59"/>
      <c r="AU1" s="59"/>
      <c r="AV1" s="62"/>
      <c r="AW1" s="59"/>
      <c r="AX1" s="61"/>
      <c r="AY1" s="61"/>
      <c r="AZ1" s="59"/>
      <c r="BA1" s="59"/>
      <c r="BB1" s="59"/>
      <c r="BC1" s="62"/>
      <c r="BD1" s="59"/>
      <c r="BE1" s="61"/>
      <c r="BF1" s="61"/>
      <c r="BG1" s="59"/>
      <c r="BH1" s="59"/>
      <c r="BI1" s="63"/>
      <c r="BJ1" s="63"/>
    </row>
    <row r="2" spans="1:62" ht="15">
      <c r="A2" s="59"/>
      <c r="B2" s="60"/>
      <c r="C2" s="60"/>
      <c r="D2" s="59"/>
      <c r="E2" s="59"/>
      <c r="F2" s="61"/>
      <c r="G2" s="61"/>
      <c r="H2" s="61"/>
      <c r="I2" s="61"/>
      <c r="J2" s="61"/>
      <c r="K2" s="59"/>
      <c r="L2" s="59"/>
      <c r="M2" s="61"/>
      <c r="N2" s="61"/>
      <c r="O2" s="61"/>
      <c r="P2" s="61"/>
      <c r="Q2" s="61"/>
      <c r="R2" s="59"/>
      <c r="S2" s="59"/>
      <c r="T2" s="61"/>
      <c r="U2" s="61"/>
      <c r="V2" s="61"/>
      <c r="W2" s="61"/>
      <c r="X2" s="61"/>
      <c r="Y2" s="59"/>
      <c r="Z2" s="59"/>
      <c r="AA2" s="61"/>
      <c r="AB2" s="61"/>
      <c r="AC2" s="61"/>
      <c r="AD2" s="61"/>
      <c r="AE2" s="61"/>
      <c r="AF2" s="59"/>
      <c r="AG2" s="59"/>
      <c r="AH2" s="62"/>
      <c r="AI2" s="59"/>
      <c r="AJ2" s="61"/>
      <c r="AK2" s="61"/>
      <c r="AL2" s="59"/>
      <c r="AM2" s="59"/>
      <c r="AN2" s="59"/>
      <c r="AO2" s="62"/>
      <c r="AP2" s="59"/>
      <c r="AQ2" s="61"/>
      <c r="AR2" s="61"/>
      <c r="AS2" s="59"/>
      <c r="AT2" s="59"/>
      <c r="AU2" s="59"/>
      <c r="AV2" s="62"/>
      <c r="AW2" s="59"/>
      <c r="AX2" s="61"/>
      <c r="AY2" s="61"/>
      <c r="AZ2" s="59"/>
      <c r="BA2" s="59"/>
      <c r="BB2" s="59"/>
      <c r="BC2" s="62"/>
      <c r="BD2" s="59"/>
      <c r="BE2" s="61"/>
      <c r="BF2" s="61"/>
      <c r="BG2" s="59"/>
      <c r="BH2" s="59"/>
      <c r="BI2" s="63"/>
      <c r="BJ2" s="63"/>
    </row>
    <row r="3" spans="1:63" ht="12.75">
      <c r="A3" s="61" t="s">
        <v>6</v>
      </c>
      <c r="B3" s="64" t="s">
        <v>5</v>
      </c>
      <c r="C3" s="64" t="s">
        <v>7</v>
      </c>
      <c r="D3" s="61" t="s">
        <v>3</v>
      </c>
      <c r="E3" s="61" t="s">
        <v>4</v>
      </c>
      <c r="F3" s="61" t="s">
        <v>8</v>
      </c>
      <c r="G3" s="61" t="s">
        <v>2</v>
      </c>
      <c r="H3" s="61"/>
      <c r="I3" s="61"/>
      <c r="J3" s="61" t="s">
        <v>0</v>
      </c>
      <c r="K3" s="61" t="s">
        <v>3</v>
      </c>
      <c r="L3" s="61" t="s">
        <v>4</v>
      </c>
      <c r="M3" s="61" t="s">
        <v>8</v>
      </c>
      <c r="N3" s="61" t="s">
        <v>2</v>
      </c>
      <c r="O3" s="61"/>
      <c r="P3" s="61"/>
      <c r="Q3" s="61" t="s">
        <v>0</v>
      </c>
      <c r="R3" s="61" t="s">
        <v>3</v>
      </c>
      <c r="S3" s="61" t="s">
        <v>4</v>
      </c>
      <c r="T3" s="61" t="s">
        <v>8</v>
      </c>
      <c r="U3" s="61" t="s">
        <v>2</v>
      </c>
      <c r="V3" s="61"/>
      <c r="W3" s="61"/>
      <c r="X3" s="61" t="s">
        <v>0</v>
      </c>
      <c r="Y3" s="61" t="s">
        <v>3</v>
      </c>
      <c r="Z3" s="61" t="s">
        <v>4</v>
      </c>
      <c r="AA3" s="61" t="s">
        <v>8</v>
      </c>
      <c r="AB3" s="61" t="s">
        <v>2</v>
      </c>
      <c r="AC3" s="61"/>
      <c r="AD3" s="61"/>
      <c r="AE3" s="61" t="s">
        <v>0</v>
      </c>
      <c r="AF3" s="61" t="s">
        <v>3</v>
      </c>
      <c r="AG3" s="61" t="s">
        <v>4</v>
      </c>
      <c r="AH3" s="61" t="s">
        <v>8</v>
      </c>
      <c r="AI3" s="61" t="s">
        <v>2</v>
      </c>
      <c r="AJ3" s="61"/>
      <c r="AK3" s="61"/>
      <c r="AL3" s="61" t="s">
        <v>0</v>
      </c>
      <c r="AM3" s="61" t="s">
        <v>3</v>
      </c>
      <c r="AN3" s="61" t="s">
        <v>4</v>
      </c>
      <c r="AO3" s="61" t="s">
        <v>8</v>
      </c>
      <c r="AP3" s="61" t="s">
        <v>2</v>
      </c>
      <c r="AQ3" s="61"/>
      <c r="AR3" s="61"/>
      <c r="AS3" s="61" t="s">
        <v>0</v>
      </c>
      <c r="AT3" s="61" t="s">
        <v>3</v>
      </c>
      <c r="AU3" s="61" t="s">
        <v>4</v>
      </c>
      <c r="AV3" s="61" t="s">
        <v>8</v>
      </c>
      <c r="AW3" s="61" t="s">
        <v>2</v>
      </c>
      <c r="AX3" s="61"/>
      <c r="AY3" s="61"/>
      <c r="AZ3" s="61" t="s">
        <v>0</v>
      </c>
      <c r="BA3" s="61" t="s">
        <v>3</v>
      </c>
      <c r="BB3" s="61" t="s">
        <v>4</v>
      </c>
      <c r="BC3" s="61" t="s">
        <v>8</v>
      </c>
      <c r="BD3" s="61" t="s">
        <v>2</v>
      </c>
      <c r="BE3" s="61"/>
      <c r="BF3" s="61"/>
      <c r="BG3" s="61" t="s">
        <v>0</v>
      </c>
      <c r="BH3" s="65" t="s">
        <v>1</v>
      </c>
      <c r="BI3" s="64" t="s">
        <v>9</v>
      </c>
      <c r="BJ3" s="66" t="s">
        <v>6</v>
      </c>
      <c r="BK3" s="1"/>
    </row>
    <row r="4" spans="1:63" ht="12.75">
      <c r="A4" s="61"/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5"/>
      <c r="BI4" s="64"/>
      <c r="BJ4" s="66"/>
      <c r="BK4" s="1"/>
    </row>
    <row r="5" spans="1:63" ht="12.75">
      <c r="A5" s="67">
        <v>1</v>
      </c>
      <c r="B5" s="68" t="s">
        <v>130</v>
      </c>
      <c r="C5" s="68" t="s">
        <v>63</v>
      </c>
      <c r="D5" s="69"/>
      <c r="E5" s="69">
        <v>4</v>
      </c>
      <c r="F5" s="70">
        <v>408</v>
      </c>
      <c r="G5" s="71">
        <f>((D5+E5)*100)/F5</f>
        <v>0.9803921568627451</v>
      </c>
      <c r="H5" s="71">
        <f>SUM(D5/F5)*100</f>
        <v>0</v>
      </c>
      <c r="I5" s="71">
        <f>SUM(E5/F5)*100</f>
        <v>0.9803921568627451</v>
      </c>
      <c r="J5" s="72">
        <f>ROUND(G5,4)</f>
        <v>0.9804</v>
      </c>
      <c r="K5" s="69">
        <v>138</v>
      </c>
      <c r="L5" s="69">
        <v>48</v>
      </c>
      <c r="M5" s="70">
        <v>647</v>
      </c>
      <c r="N5" s="71">
        <f>((K5+L5)*100)/M5</f>
        <v>28.74806800618238</v>
      </c>
      <c r="O5" s="71">
        <f>SUM(K5/M5)*100</f>
        <v>21.32921174652241</v>
      </c>
      <c r="P5" s="71">
        <f>SUM(L5/M5)*100</f>
        <v>7.418856259659969</v>
      </c>
      <c r="Q5" s="72">
        <f>ROUND(N5,4)</f>
        <v>28.7481</v>
      </c>
      <c r="R5" s="69">
        <v>18</v>
      </c>
      <c r="S5" s="69">
        <v>20</v>
      </c>
      <c r="T5" s="70">
        <v>548</v>
      </c>
      <c r="U5" s="71">
        <f>((R5+S5)*100)/T5</f>
        <v>6.934306569343065</v>
      </c>
      <c r="V5" s="71">
        <f>SUM(R5/T5)*100</f>
        <v>3.2846715328467155</v>
      </c>
      <c r="W5" s="71">
        <f>SUM(S5/T5)*100</f>
        <v>3.64963503649635</v>
      </c>
      <c r="X5" s="72">
        <f>ROUND(U5,4)</f>
        <v>6.9343</v>
      </c>
      <c r="Y5" s="69">
        <v>10</v>
      </c>
      <c r="Z5" s="69">
        <v>4</v>
      </c>
      <c r="AA5" s="70">
        <v>580</v>
      </c>
      <c r="AB5" s="71">
        <f>((Y5+Z5)*100)/AA5</f>
        <v>2.413793103448276</v>
      </c>
      <c r="AC5" s="71">
        <f>SUM(Y5/AA5)*100</f>
        <v>1.7241379310344827</v>
      </c>
      <c r="AD5" s="71">
        <f>SUM(Z5/AA5)*100</f>
        <v>0.6896551724137931</v>
      </c>
      <c r="AE5" s="72">
        <f>ROUND(AB5,4)</f>
        <v>2.4138</v>
      </c>
      <c r="AF5" s="69">
        <v>112</v>
      </c>
      <c r="AG5" s="69">
        <v>76</v>
      </c>
      <c r="AH5" s="70">
        <v>525</v>
      </c>
      <c r="AI5" s="71">
        <f>((AF5+AG5)*100)/AH5</f>
        <v>35.80952380952381</v>
      </c>
      <c r="AJ5" s="71">
        <f>SUM(AF5/AH5)*100</f>
        <v>21.333333333333336</v>
      </c>
      <c r="AK5" s="71">
        <f>SUM(AG5/AH5)*100</f>
        <v>14.476190476190476</v>
      </c>
      <c r="AL5" s="72">
        <f>ROUND(AI5,4)</f>
        <v>35.8095</v>
      </c>
      <c r="AM5" s="69"/>
      <c r="AN5" s="69"/>
      <c r="AO5" s="70">
        <v>0.1</v>
      </c>
      <c r="AP5" s="71">
        <f>((AM5+AN5)*100)/AO5</f>
        <v>0</v>
      </c>
      <c r="AQ5" s="71">
        <f>SUM(AM5/AO5)*100</f>
        <v>0</v>
      </c>
      <c r="AR5" s="71">
        <f>SUM(AN5/AO5)*100</f>
        <v>0</v>
      </c>
      <c r="AS5" s="72">
        <f>ROUND(AP5,4)</f>
        <v>0</v>
      </c>
      <c r="AT5" s="69"/>
      <c r="AU5" s="69"/>
      <c r="AV5" s="70">
        <v>0.1</v>
      </c>
      <c r="AW5" s="71">
        <f>((AT5+AU5)*100)/AV5</f>
        <v>0</v>
      </c>
      <c r="AX5" s="71">
        <f>SUM(AT5/AV5)*100</f>
        <v>0</v>
      </c>
      <c r="AY5" s="71">
        <f>SUM(AU5/AV5)*100</f>
        <v>0</v>
      </c>
      <c r="AZ5" s="72">
        <f>ROUND(AW5,4)</f>
        <v>0</v>
      </c>
      <c r="BA5" s="69"/>
      <c r="BB5" s="69"/>
      <c r="BC5" s="70">
        <v>0.1</v>
      </c>
      <c r="BD5" s="71">
        <f>((BA5+BB5)*100)/BC5</f>
        <v>0</v>
      </c>
      <c r="BE5" s="71">
        <f>SUM(BA5/BC5)*100</f>
        <v>0</v>
      </c>
      <c r="BF5" s="71">
        <f>SUM(BB5/BC5)*100</f>
        <v>0</v>
      </c>
      <c r="BG5" s="72">
        <f>ROUND(BD5,4)</f>
        <v>0</v>
      </c>
      <c r="BH5" s="73">
        <f>COUNT(D5,E5,K5,L5,R5,S5,Y5,Z5,AF5,AG5,AM5,AN5,AT5,AU5,BA5,BB5)</f>
        <v>9</v>
      </c>
      <c r="BI5" s="74">
        <f>SUM(J5,Q5,X5,AE5,AL5,AS5,AZ5,BG5)</f>
        <v>74.8861</v>
      </c>
      <c r="BJ5" s="67">
        <v>1</v>
      </c>
      <c r="BK5" s="1"/>
    </row>
    <row r="6" spans="1:63" ht="12.75">
      <c r="A6" s="67">
        <v>2</v>
      </c>
      <c r="B6" s="68" t="s">
        <v>90</v>
      </c>
      <c r="C6" s="68" t="s">
        <v>89</v>
      </c>
      <c r="D6" s="69"/>
      <c r="E6" s="69">
        <v>65</v>
      </c>
      <c r="F6" s="70">
        <v>1292</v>
      </c>
      <c r="G6" s="71">
        <f>((D6+E6)*100)/F6</f>
        <v>5.030959752321982</v>
      </c>
      <c r="H6" s="71">
        <f>SUM(D6/F6)*100</f>
        <v>0</v>
      </c>
      <c r="I6" s="71">
        <f>SUM(E6/F6)*100</f>
        <v>5.030959752321981</v>
      </c>
      <c r="J6" s="72">
        <f>ROUND(G6,4)</f>
        <v>5.031</v>
      </c>
      <c r="K6" s="69">
        <v>38</v>
      </c>
      <c r="L6" s="69">
        <v>25</v>
      </c>
      <c r="M6" s="70">
        <v>1152</v>
      </c>
      <c r="N6" s="71">
        <f>((K6+L6)*100)/M6</f>
        <v>5.46875</v>
      </c>
      <c r="O6" s="71">
        <f>SUM(K6/M6)*100</f>
        <v>3.298611111111111</v>
      </c>
      <c r="P6" s="71">
        <f>SUM(L6/M6)*100</f>
        <v>2.170138888888889</v>
      </c>
      <c r="Q6" s="72">
        <f>ROUND(N6,4)</f>
        <v>5.4688</v>
      </c>
      <c r="R6" s="69"/>
      <c r="S6" s="69">
        <v>1</v>
      </c>
      <c r="T6" s="70">
        <v>141</v>
      </c>
      <c r="U6" s="71">
        <f>((R6+S6)*100)/T6</f>
        <v>0.7092198581560284</v>
      </c>
      <c r="V6" s="71">
        <f>SUM(R6/T6)*100</f>
        <v>0</v>
      </c>
      <c r="W6" s="71">
        <f>SUM(S6/T6)*100</f>
        <v>0.7092198581560284</v>
      </c>
      <c r="X6" s="72">
        <f>ROUND(U6,4)</f>
        <v>0.7092</v>
      </c>
      <c r="Y6" s="69">
        <v>137</v>
      </c>
      <c r="Z6" s="69"/>
      <c r="AA6" s="70">
        <v>2509</v>
      </c>
      <c r="AB6" s="71">
        <f>((Y6+Z6)*100)/AA6</f>
        <v>5.460342766042248</v>
      </c>
      <c r="AC6" s="71">
        <f>SUM(Y6/AA6)*100</f>
        <v>5.460342766042247</v>
      </c>
      <c r="AD6" s="71">
        <f>SUM(Z6/AA6)*100</f>
        <v>0</v>
      </c>
      <c r="AE6" s="72">
        <f>ROUND(AB6,4)</f>
        <v>5.4603</v>
      </c>
      <c r="AF6" s="69">
        <v>56</v>
      </c>
      <c r="AG6" s="69"/>
      <c r="AH6" s="70">
        <v>1257</v>
      </c>
      <c r="AI6" s="71">
        <f>((AF6+AG6)*100)/AH6</f>
        <v>4.455051710421639</v>
      </c>
      <c r="AJ6" s="71">
        <f>SUM(AF6/AH6)*100</f>
        <v>4.455051710421639</v>
      </c>
      <c r="AK6" s="71">
        <f>SUM(AG6/AH6)*100</f>
        <v>0</v>
      </c>
      <c r="AL6" s="72">
        <f>ROUND(AI6,4)</f>
        <v>4.4551</v>
      </c>
      <c r="AM6" s="69"/>
      <c r="AN6" s="69"/>
      <c r="AO6" s="70">
        <v>0.1</v>
      </c>
      <c r="AP6" s="71">
        <f>((AM6+AN6)*100)/AO6</f>
        <v>0</v>
      </c>
      <c r="AQ6" s="71">
        <f>SUM(AM6/AO6)*100</f>
        <v>0</v>
      </c>
      <c r="AR6" s="71">
        <f>SUM(AN6/AO6)*100</f>
        <v>0</v>
      </c>
      <c r="AS6" s="72">
        <f>ROUND(AP6,4)</f>
        <v>0</v>
      </c>
      <c r="AT6" s="69"/>
      <c r="AU6" s="69"/>
      <c r="AV6" s="70">
        <v>0.1</v>
      </c>
      <c r="AW6" s="71">
        <f>((AT6+AU6)*100)/AV6</f>
        <v>0</v>
      </c>
      <c r="AX6" s="71">
        <f>SUM(AT6/AV6)*100</f>
        <v>0</v>
      </c>
      <c r="AY6" s="71">
        <f>SUM(AU6/AV6)*100</f>
        <v>0</v>
      </c>
      <c r="AZ6" s="72">
        <f>ROUND(AW6,4)</f>
        <v>0</v>
      </c>
      <c r="BA6" s="69"/>
      <c r="BB6" s="69"/>
      <c r="BC6" s="70">
        <v>0.1</v>
      </c>
      <c r="BD6" s="71">
        <f>((BA6+BB6)*100)/BC6</f>
        <v>0</v>
      </c>
      <c r="BE6" s="71">
        <f>SUM(BA6/BC6)*100</f>
        <v>0</v>
      </c>
      <c r="BF6" s="71">
        <f>SUM(BB6/BC6)*100</f>
        <v>0</v>
      </c>
      <c r="BG6" s="72">
        <f>ROUND(BD6,4)</f>
        <v>0</v>
      </c>
      <c r="BH6" s="73">
        <f>COUNT(D6,E6,K6,L6,R6,S6,Y6,Z6,AF6,AG6,AM6,AN6,AT6,AU6,BA6,BB6)</f>
        <v>6</v>
      </c>
      <c r="BI6" s="74">
        <f>SUM(J6,Q6,X6,AE6,AL6,AS6,AZ6,BG6)</f>
        <v>21.1244</v>
      </c>
      <c r="BJ6" s="67">
        <v>2</v>
      </c>
      <c r="BK6" s="1"/>
    </row>
    <row r="7" spans="1:62" ht="12.75">
      <c r="A7" s="67">
        <v>3</v>
      </c>
      <c r="B7" s="68" t="s">
        <v>123</v>
      </c>
      <c r="C7" s="68" t="s">
        <v>124</v>
      </c>
      <c r="D7" s="69">
        <v>113</v>
      </c>
      <c r="E7" s="69">
        <v>120</v>
      </c>
      <c r="F7" s="70">
        <v>488</v>
      </c>
      <c r="G7" s="71">
        <f>((D7+E7)*100)/F7</f>
        <v>47.74590163934426</v>
      </c>
      <c r="H7" s="71">
        <f>SUM(D7/F7)*100</f>
        <v>23.15573770491803</v>
      </c>
      <c r="I7" s="71">
        <f>SUM(E7/F7)*100</f>
        <v>24.59016393442623</v>
      </c>
      <c r="J7" s="72">
        <f>ROUND(G7,4)</f>
        <v>47.7459</v>
      </c>
      <c r="K7" s="69">
        <v>15</v>
      </c>
      <c r="L7" s="69">
        <v>109</v>
      </c>
      <c r="M7" s="70">
        <v>1115</v>
      </c>
      <c r="N7" s="71">
        <f>((K7+L7)*100)/M7</f>
        <v>11.121076233183857</v>
      </c>
      <c r="O7" s="71">
        <f>SUM(K7/M7)*100</f>
        <v>1.345291479820628</v>
      </c>
      <c r="P7" s="71">
        <f>SUM(L7/M7)*100</f>
        <v>9.77578475336323</v>
      </c>
      <c r="Q7" s="72">
        <f>ROUND(N7,4)</f>
        <v>11.1211</v>
      </c>
      <c r="R7" s="69">
        <v>13</v>
      </c>
      <c r="S7" s="69">
        <v>89</v>
      </c>
      <c r="T7" s="70">
        <v>667</v>
      </c>
      <c r="U7" s="71">
        <f>((R7+S7)*100)/T7</f>
        <v>15.292353823088456</v>
      </c>
      <c r="V7" s="71">
        <f>SUM(R7/T7)*100</f>
        <v>1.9490254872563717</v>
      </c>
      <c r="W7" s="71">
        <f>SUM(S7/T7)*100</f>
        <v>13.343328335832084</v>
      </c>
      <c r="X7" s="72">
        <f>ROUND(U7,4)</f>
        <v>15.2924</v>
      </c>
      <c r="Y7" s="69"/>
      <c r="Z7" s="69"/>
      <c r="AA7" s="70">
        <v>0.01</v>
      </c>
      <c r="AB7" s="71">
        <f>((Y7+Z7)*100)/AA7</f>
        <v>0</v>
      </c>
      <c r="AC7" s="71">
        <f>SUM(Y7/AA7)*100</f>
        <v>0</v>
      </c>
      <c r="AD7" s="71">
        <f>SUM(Z7/AA7)*100</f>
        <v>0</v>
      </c>
      <c r="AE7" s="72">
        <f>ROUND(AB7,4)</f>
        <v>0</v>
      </c>
      <c r="AF7" s="69"/>
      <c r="AG7" s="69"/>
      <c r="AH7" s="70">
        <v>0.01</v>
      </c>
      <c r="AI7" s="71">
        <f>((AF7+AG7)*100)/AH7</f>
        <v>0</v>
      </c>
      <c r="AJ7" s="71">
        <f>SUM(AF7/AH7)*100</f>
        <v>0</v>
      </c>
      <c r="AK7" s="71">
        <f>SUM(AG7/AH7)*100</f>
        <v>0</v>
      </c>
      <c r="AL7" s="72">
        <f>ROUND(AI7,4)</f>
        <v>0</v>
      </c>
      <c r="AM7" s="69"/>
      <c r="AN7" s="69"/>
      <c r="AO7" s="70">
        <v>0.1</v>
      </c>
      <c r="AP7" s="71">
        <f>((AM7+AN7)*100)/AO7</f>
        <v>0</v>
      </c>
      <c r="AQ7" s="71">
        <f>SUM(AM7/AO7)*100</f>
        <v>0</v>
      </c>
      <c r="AR7" s="71">
        <f>SUM(AN7/AO7)*100</f>
        <v>0</v>
      </c>
      <c r="AS7" s="72">
        <f>ROUND(AP7,4)</f>
        <v>0</v>
      </c>
      <c r="AT7" s="69"/>
      <c r="AU7" s="69"/>
      <c r="AV7" s="70">
        <v>0.1</v>
      </c>
      <c r="AW7" s="71">
        <f>((AT7+AU7)*100)/AV7</f>
        <v>0</v>
      </c>
      <c r="AX7" s="71">
        <f>SUM(AT7/AV7)*100</f>
        <v>0</v>
      </c>
      <c r="AY7" s="71">
        <f>SUM(AU7/AV7)*100</f>
        <v>0</v>
      </c>
      <c r="AZ7" s="72">
        <f>ROUND(AW7,4)</f>
        <v>0</v>
      </c>
      <c r="BA7" s="69"/>
      <c r="BB7" s="69"/>
      <c r="BC7" s="70">
        <v>0.1</v>
      </c>
      <c r="BD7" s="71">
        <f>((BA7+BB7)*100)/BC7</f>
        <v>0</v>
      </c>
      <c r="BE7" s="71">
        <f>SUM(BA7/BC7)*100</f>
        <v>0</v>
      </c>
      <c r="BF7" s="71">
        <f>SUM(BB7/BC7)*100</f>
        <v>0</v>
      </c>
      <c r="BG7" s="72">
        <f>ROUND(BD7,4)</f>
        <v>0</v>
      </c>
      <c r="BH7" s="73">
        <f>COUNT(D7,E7,K7,L7,R7,S7,Y7,Z7,AF7,AG7,AM7,AN7,AT7,AU7,BA7,BB7)</f>
        <v>6</v>
      </c>
      <c r="BI7" s="74">
        <f>SUM(J7,Q7,X7,AE7,AL7,AS7,AZ7,BG7)</f>
        <v>74.1594</v>
      </c>
      <c r="BJ7" s="67">
        <v>3</v>
      </c>
    </row>
    <row r="8" spans="1:6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</row>
    <row r="9" spans="1:62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</sheetData>
  <sheetProtection password="D4ED" sheet="1" objects="1" scenarios="1"/>
  <conditionalFormatting sqref="F5:F7 M5:M7 T5:T7 AA5:AA7 AH5:AH7 AO5:AO7 AV5:AV7 BC5:BC7">
    <cfRule type="cellIs" priority="18" dxfId="0" operator="lessThan">
      <formula>100</formula>
    </cfRule>
  </conditionalFormatting>
  <conditionalFormatting sqref="BE5:BF7 AX5:AY7 AQ5:AR7 AJ5:AK7 AC5:AD7 V5:W7 O5:P7 H5:I7">
    <cfRule type="cellIs" priority="10" dxfId="0" operator="greaterThan">
      <formula>25</formula>
    </cfRule>
  </conditionalFormatting>
  <conditionalFormatting sqref="BH5:BH7">
    <cfRule type="cellIs" priority="1" dxfId="0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38"/>
  <sheetViews>
    <sheetView zoomScalePageLayoutView="0" workbookViewId="0" topLeftCell="A90">
      <selection activeCell="A93" sqref="A1:IV16384"/>
    </sheetView>
  </sheetViews>
  <sheetFormatPr defaultColWidth="18.28125" defaultRowHeight="12.75"/>
  <cols>
    <col min="1" max="1" width="6.57421875" style="30" customWidth="1"/>
    <col min="2" max="2" width="24.8515625" style="30" customWidth="1"/>
    <col min="3" max="16384" width="18.28125" style="30" customWidth="1"/>
  </cols>
  <sheetData>
    <row r="2" spans="1:4" ht="12">
      <c r="A2" s="28">
        <v>5</v>
      </c>
      <c r="B2" s="29" t="s">
        <v>140</v>
      </c>
      <c r="C2" s="29" t="s">
        <v>141</v>
      </c>
      <c r="D2" s="30" t="s">
        <v>190</v>
      </c>
    </row>
    <row r="3" spans="1:4" ht="12">
      <c r="A3" s="31">
        <v>1</v>
      </c>
      <c r="B3" s="32" t="s">
        <v>80</v>
      </c>
      <c r="C3" s="32" t="s">
        <v>47</v>
      </c>
      <c r="D3" s="30" t="s">
        <v>188</v>
      </c>
    </row>
    <row r="4" spans="1:4" ht="12">
      <c r="A4" s="31">
        <v>9</v>
      </c>
      <c r="B4" s="29" t="s">
        <v>162</v>
      </c>
      <c r="C4" s="29" t="s">
        <v>163</v>
      </c>
      <c r="D4" s="30" t="s">
        <v>194</v>
      </c>
    </row>
    <row r="5" spans="1:4" ht="12">
      <c r="A5" s="31">
        <v>5</v>
      </c>
      <c r="B5" s="32" t="s">
        <v>79</v>
      </c>
      <c r="C5" s="32" t="s">
        <v>54</v>
      </c>
      <c r="D5" s="30" t="s">
        <v>188</v>
      </c>
    </row>
    <row r="6" spans="1:7" ht="12">
      <c r="A6" s="31">
        <v>3</v>
      </c>
      <c r="B6" s="33" t="s">
        <v>79</v>
      </c>
      <c r="C6" s="33" t="s">
        <v>54</v>
      </c>
      <c r="D6" s="30" t="s">
        <v>210</v>
      </c>
      <c r="F6" s="30">
        <v>2</v>
      </c>
      <c r="G6" s="30">
        <v>8</v>
      </c>
    </row>
    <row r="7" spans="1:4" ht="12">
      <c r="A7" s="28">
        <v>1</v>
      </c>
      <c r="B7" s="33" t="s">
        <v>70</v>
      </c>
      <c r="C7" s="33" t="s">
        <v>71</v>
      </c>
      <c r="D7" s="30" t="s">
        <v>190</v>
      </c>
    </row>
    <row r="8" spans="1:5" ht="12">
      <c r="A8" s="34">
        <v>1</v>
      </c>
      <c r="B8" s="35" t="s">
        <v>70</v>
      </c>
      <c r="C8" s="35" t="s">
        <v>71</v>
      </c>
      <c r="D8" s="30" t="s">
        <v>72</v>
      </c>
      <c r="E8" s="31" t="s">
        <v>200</v>
      </c>
    </row>
    <row r="9" spans="1:5" ht="12">
      <c r="A9" s="34">
        <v>2</v>
      </c>
      <c r="B9" s="35" t="s">
        <v>70</v>
      </c>
      <c r="C9" s="35" t="s">
        <v>71</v>
      </c>
      <c r="D9" s="30" t="s">
        <v>74</v>
      </c>
      <c r="E9" s="31" t="s">
        <v>200</v>
      </c>
    </row>
    <row r="10" spans="1:5" ht="12">
      <c r="A10" s="34">
        <v>3</v>
      </c>
      <c r="B10" s="35" t="s">
        <v>70</v>
      </c>
      <c r="C10" s="35" t="s">
        <v>71</v>
      </c>
      <c r="D10" s="30" t="s">
        <v>73</v>
      </c>
      <c r="E10" s="31" t="s">
        <v>200</v>
      </c>
    </row>
    <row r="11" spans="1:4" ht="12">
      <c r="A11" s="31">
        <v>6</v>
      </c>
      <c r="B11" s="33" t="s">
        <v>86</v>
      </c>
      <c r="C11" s="33" t="s">
        <v>87</v>
      </c>
      <c r="D11" s="30" t="s">
        <v>189</v>
      </c>
    </row>
    <row r="12" spans="1:4" ht="12">
      <c r="A12" s="31">
        <v>4</v>
      </c>
      <c r="B12" s="33" t="s">
        <v>111</v>
      </c>
      <c r="C12" s="33" t="s">
        <v>105</v>
      </c>
      <c r="D12" s="30" t="s">
        <v>193</v>
      </c>
    </row>
    <row r="13" spans="1:4" ht="12">
      <c r="A13" s="28">
        <v>3</v>
      </c>
      <c r="B13" s="33" t="s">
        <v>90</v>
      </c>
      <c r="C13" s="33" t="s">
        <v>89</v>
      </c>
      <c r="D13" s="30" t="s">
        <v>206</v>
      </c>
    </row>
    <row r="14" spans="1:4" ht="12">
      <c r="A14" s="31">
        <v>5</v>
      </c>
      <c r="B14" s="33" t="s">
        <v>119</v>
      </c>
      <c r="C14" s="33" t="s">
        <v>63</v>
      </c>
      <c r="D14" s="30" t="s">
        <v>193</v>
      </c>
    </row>
    <row r="15" spans="1:4" ht="12">
      <c r="A15" s="36">
        <v>5</v>
      </c>
      <c r="B15" s="37" t="s">
        <v>119</v>
      </c>
      <c r="C15" s="37" t="s">
        <v>63</v>
      </c>
      <c r="D15" s="30" t="s">
        <v>192</v>
      </c>
    </row>
    <row r="16" spans="1:7" ht="12">
      <c r="A16" s="31">
        <v>3</v>
      </c>
      <c r="B16" s="32" t="s">
        <v>119</v>
      </c>
      <c r="C16" s="32" t="s">
        <v>63</v>
      </c>
      <c r="D16" s="30" t="s">
        <v>207</v>
      </c>
      <c r="F16" s="30">
        <v>3</v>
      </c>
      <c r="G16" s="30">
        <v>10</v>
      </c>
    </row>
    <row r="17" spans="1:5" ht="12">
      <c r="A17" s="38">
        <v>2</v>
      </c>
      <c r="B17" s="39" t="s">
        <v>119</v>
      </c>
      <c r="C17" s="39" t="s">
        <v>63</v>
      </c>
      <c r="D17" s="30" t="s">
        <v>120</v>
      </c>
      <c r="E17" s="40" t="s">
        <v>205</v>
      </c>
    </row>
    <row r="18" spans="1:4" ht="12">
      <c r="A18" s="41">
        <v>1</v>
      </c>
      <c r="B18" s="29" t="s">
        <v>56</v>
      </c>
      <c r="C18" s="29" t="s">
        <v>59</v>
      </c>
      <c r="D18" s="30" t="s">
        <v>191</v>
      </c>
    </row>
    <row r="19" spans="1:5" ht="12">
      <c r="A19" s="42">
        <v>3</v>
      </c>
      <c r="B19" s="35" t="s">
        <v>56</v>
      </c>
      <c r="C19" s="35" t="s">
        <v>57</v>
      </c>
      <c r="D19" s="30" t="s">
        <v>58</v>
      </c>
      <c r="E19" s="31" t="s">
        <v>201</v>
      </c>
    </row>
    <row r="20" spans="1:4" ht="12">
      <c r="A20" s="35">
        <v>3</v>
      </c>
      <c r="B20" s="33" t="s">
        <v>51</v>
      </c>
      <c r="C20" s="33" t="s">
        <v>52</v>
      </c>
      <c r="D20" s="30" t="s">
        <v>189</v>
      </c>
    </row>
    <row r="21" spans="1:4" ht="12">
      <c r="A21" s="28">
        <v>2</v>
      </c>
      <c r="B21" s="43" t="s">
        <v>66</v>
      </c>
      <c r="C21" s="43" t="s">
        <v>67</v>
      </c>
      <c r="D21" s="30" t="s">
        <v>211</v>
      </c>
    </row>
    <row r="22" spans="1:4" ht="12">
      <c r="A22" s="31">
        <v>7</v>
      </c>
      <c r="B22" s="33" t="s">
        <v>150</v>
      </c>
      <c r="C22" s="33" t="s">
        <v>87</v>
      </c>
      <c r="D22" s="30" t="s">
        <v>207</v>
      </c>
    </row>
    <row r="23" spans="1:4" ht="12">
      <c r="A23" s="28">
        <v>4</v>
      </c>
      <c r="B23" s="32" t="s">
        <v>55</v>
      </c>
      <c r="C23" s="32" t="s">
        <v>42</v>
      </c>
      <c r="D23" s="30" t="s">
        <v>192</v>
      </c>
    </row>
    <row r="24" spans="1:7" ht="12">
      <c r="A24" s="31">
        <v>6</v>
      </c>
      <c r="B24" s="32" t="s">
        <v>41</v>
      </c>
      <c r="C24" s="32" t="s">
        <v>42</v>
      </c>
      <c r="D24" s="30" t="s">
        <v>207</v>
      </c>
      <c r="F24" s="30">
        <v>2</v>
      </c>
      <c r="G24" s="30">
        <v>9</v>
      </c>
    </row>
    <row r="25" spans="1:5" ht="12">
      <c r="A25" s="38">
        <v>3</v>
      </c>
      <c r="B25" s="39" t="s">
        <v>41</v>
      </c>
      <c r="C25" s="39" t="s">
        <v>42</v>
      </c>
      <c r="D25" s="30" t="s">
        <v>43</v>
      </c>
      <c r="E25" s="40" t="s">
        <v>205</v>
      </c>
    </row>
    <row r="26" spans="1:4" ht="12">
      <c r="A26" s="31">
        <v>4</v>
      </c>
      <c r="B26" s="29" t="s">
        <v>132</v>
      </c>
      <c r="C26" s="29" t="s">
        <v>133</v>
      </c>
      <c r="D26" s="30" t="s">
        <v>188</v>
      </c>
    </row>
    <row r="27" spans="1:5" ht="12">
      <c r="A27" s="42">
        <v>3</v>
      </c>
      <c r="B27" s="35" t="s">
        <v>60</v>
      </c>
      <c r="C27" s="35" t="s">
        <v>47</v>
      </c>
      <c r="D27" s="30" t="s">
        <v>61</v>
      </c>
      <c r="E27" s="31" t="s">
        <v>195</v>
      </c>
    </row>
    <row r="28" spans="1:4" ht="12">
      <c r="A28" s="31">
        <v>8</v>
      </c>
      <c r="B28" s="43" t="s">
        <v>103</v>
      </c>
      <c r="C28" s="43" t="s">
        <v>104</v>
      </c>
      <c r="D28" s="30" t="s">
        <v>207</v>
      </c>
    </row>
    <row r="29" spans="1:4" ht="12">
      <c r="A29" s="31">
        <v>1</v>
      </c>
      <c r="B29" s="33" t="s">
        <v>48</v>
      </c>
      <c r="C29" s="33" t="s">
        <v>45</v>
      </c>
      <c r="D29" s="30" t="s">
        <v>12</v>
      </c>
    </row>
    <row r="30" spans="1:5" ht="12">
      <c r="A30" s="42">
        <v>1</v>
      </c>
      <c r="B30" s="35" t="s">
        <v>44</v>
      </c>
      <c r="C30" s="35" t="s">
        <v>45</v>
      </c>
      <c r="D30" s="30" t="s">
        <v>49</v>
      </c>
      <c r="E30" s="31" t="s">
        <v>196</v>
      </c>
    </row>
    <row r="31" spans="1:4" ht="12">
      <c r="A31" s="28">
        <v>2</v>
      </c>
      <c r="B31" s="33" t="s">
        <v>91</v>
      </c>
      <c r="C31" s="33" t="s">
        <v>92</v>
      </c>
      <c r="D31" s="30" t="s">
        <v>192</v>
      </c>
    </row>
    <row r="32" spans="1:7" ht="12">
      <c r="A32" s="31">
        <v>9</v>
      </c>
      <c r="B32" s="33" t="s">
        <v>91</v>
      </c>
      <c r="C32" s="33" t="s">
        <v>92</v>
      </c>
      <c r="D32" s="30" t="s">
        <v>208</v>
      </c>
      <c r="F32" s="30">
        <v>2</v>
      </c>
      <c r="G32" s="30">
        <v>11</v>
      </c>
    </row>
    <row r="33" spans="1:4" ht="12">
      <c r="A33" s="35">
        <v>7</v>
      </c>
      <c r="B33" s="33" t="s">
        <v>148</v>
      </c>
      <c r="C33" s="33" t="s">
        <v>124</v>
      </c>
      <c r="D33" s="30" t="s">
        <v>12</v>
      </c>
    </row>
    <row r="34" spans="1:4" ht="12">
      <c r="A34" s="31">
        <v>11</v>
      </c>
      <c r="B34" s="33" t="s">
        <v>151</v>
      </c>
      <c r="C34" s="33" t="s">
        <v>63</v>
      </c>
      <c r="D34" s="30" t="s">
        <v>12</v>
      </c>
    </row>
    <row r="35" spans="1:7" ht="12">
      <c r="A35" s="28">
        <v>8</v>
      </c>
      <c r="B35" s="33" t="s">
        <v>151</v>
      </c>
      <c r="C35" s="33" t="s">
        <v>63</v>
      </c>
      <c r="D35" s="30" t="s">
        <v>212</v>
      </c>
      <c r="F35" s="30">
        <v>2</v>
      </c>
      <c r="G35" s="30">
        <v>19</v>
      </c>
    </row>
    <row r="36" spans="1:5" ht="12">
      <c r="A36" s="42">
        <v>2</v>
      </c>
      <c r="B36" s="35" t="s">
        <v>168</v>
      </c>
      <c r="C36" s="35" t="s">
        <v>169</v>
      </c>
      <c r="D36" s="30" t="s">
        <v>170</v>
      </c>
      <c r="E36" s="31" t="s">
        <v>196</v>
      </c>
    </row>
    <row r="37" spans="1:4" ht="12">
      <c r="A37" s="31">
        <v>8</v>
      </c>
      <c r="B37" s="33" t="s">
        <v>81</v>
      </c>
      <c r="C37" s="33" t="s">
        <v>82</v>
      </c>
      <c r="D37" s="30" t="s">
        <v>191</v>
      </c>
    </row>
    <row r="38" spans="1:7" ht="12">
      <c r="A38" s="28">
        <v>7</v>
      </c>
      <c r="B38" s="33" t="s">
        <v>81</v>
      </c>
      <c r="C38" s="33" t="s">
        <v>82</v>
      </c>
      <c r="D38" s="30" t="s">
        <v>190</v>
      </c>
      <c r="F38" s="30">
        <v>2</v>
      </c>
      <c r="G38" s="30">
        <v>15</v>
      </c>
    </row>
    <row r="39" spans="1:5" ht="12">
      <c r="A39" s="34">
        <v>1</v>
      </c>
      <c r="B39" s="41" t="s">
        <v>81</v>
      </c>
      <c r="C39" s="41" t="s">
        <v>82</v>
      </c>
      <c r="D39" s="30" t="s">
        <v>83</v>
      </c>
      <c r="E39" s="31" t="s">
        <v>201</v>
      </c>
    </row>
    <row r="40" spans="1:4" ht="12">
      <c r="A40" s="31">
        <v>7</v>
      </c>
      <c r="B40" s="29" t="s">
        <v>46</v>
      </c>
      <c r="C40" s="29" t="s">
        <v>47</v>
      </c>
      <c r="D40" s="30" t="s">
        <v>189</v>
      </c>
    </row>
    <row r="41" spans="1:4" ht="12">
      <c r="A41" s="28">
        <v>4</v>
      </c>
      <c r="B41" s="29" t="s">
        <v>46</v>
      </c>
      <c r="C41" s="29" t="s">
        <v>47</v>
      </c>
      <c r="D41" s="30" t="s">
        <v>187</v>
      </c>
    </row>
    <row r="42" spans="1:4" ht="12">
      <c r="A42" s="31">
        <v>10</v>
      </c>
      <c r="B42" s="29" t="s">
        <v>46</v>
      </c>
      <c r="C42" s="29" t="s">
        <v>47</v>
      </c>
      <c r="D42" s="30" t="s">
        <v>12</v>
      </c>
    </row>
    <row r="43" spans="1:7" ht="12">
      <c r="A43" s="28">
        <v>5</v>
      </c>
      <c r="B43" s="33" t="s">
        <v>46</v>
      </c>
      <c r="C43" s="33" t="s">
        <v>47</v>
      </c>
      <c r="D43" s="30" t="s">
        <v>211</v>
      </c>
      <c r="F43" s="30">
        <v>4</v>
      </c>
      <c r="G43" s="30">
        <v>26</v>
      </c>
    </row>
    <row r="44" spans="1:4" ht="12">
      <c r="A44" s="31">
        <v>3</v>
      </c>
      <c r="B44" s="33" t="s">
        <v>88</v>
      </c>
      <c r="C44" s="33" t="s">
        <v>47</v>
      </c>
      <c r="D44" s="30" t="s">
        <v>193</v>
      </c>
    </row>
    <row r="45" spans="1:4" ht="12">
      <c r="A45" s="28">
        <v>7</v>
      </c>
      <c r="B45" s="33" t="s">
        <v>88</v>
      </c>
      <c r="C45" s="33" t="s">
        <v>47</v>
      </c>
      <c r="D45" s="30" t="s">
        <v>192</v>
      </c>
    </row>
    <row r="46" spans="1:4" ht="12">
      <c r="A46" s="31">
        <v>2</v>
      </c>
      <c r="B46" s="33" t="s">
        <v>88</v>
      </c>
      <c r="C46" s="33" t="s">
        <v>47</v>
      </c>
      <c r="D46" s="30" t="s">
        <v>210</v>
      </c>
    </row>
    <row r="47" spans="1:4" ht="12">
      <c r="A47" s="31">
        <v>9</v>
      </c>
      <c r="B47" s="33" t="s">
        <v>88</v>
      </c>
      <c r="C47" s="33" t="s">
        <v>47</v>
      </c>
      <c r="D47" s="30" t="s">
        <v>12</v>
      </c>
    </row>
    <row r="48" spans="1:7" ht="12">
      <c r="A48" s="31">
        <v>10</v>
      </c>
      <c r="B48" s="33" t="s">
        <v>88</v>
      </c>
      <c r="C48" s="33" t="s">
        <v>47</v>
      </c>
      <c r="D48" s="30" t="s">
        <v>208</v>
      </c>
      <c r="F48" s="30">
        <v>5</v>
      </c>
      <c r="G48" s="30">
        <v>31</v>
      </c>
    </row>
    <row r="49" spans="1:4" ht="12">
      <c r="A49" s="31">
        <v>4</v>
      </c>
      <c r="B49" s="33" t="s">
        <v>131</v>
      </c>
      <c r="C49" s="33" t="s">
        <v>87</v>
      </c>
      <c r="D49" s="30" t="s">
        <v>189</v>
      </c>
    </row>
    <row r="50" spans="1:4" ht="12">
      <c r="A50" s="31">
        <v>1</v>
      </c>
      <c r="B50" s="33" t="s">
        <v>175</v>
      </c>
      <c r="C50" s="33" t="s">
        <v>176</v>
      </c>
      <c r="D50" s="30" t="s">
        <v>193</v>
      </c>
    </row>
    <row r="51" spans="1:7" ht="12">
      <c r="A51" s="28">
        <v>3</v>
      </c>
      <c r="B51" s="33" t="s">
        <v>175</v>
      </c>
      <c r="C51" s="33" t="s">
        <v>176</v>
      </c>
      <c r="D51" s="30" t="s">
        <v>192</v>
      </c>
      <c r="F51" s="30">
        <v>2</v>
      </c>
      <c r="G51" s="30">
        <v>4</v>
      </c>
    </row>
    <row r="52" spans="1:5" ht="12">
      <c r="A52" s="38">
        <v>1</v>
      </c>
      <c r="B52" s="44" t="s">
        <v>175</v>
      </c>
      <c r="C52" s="44" t="s">
        <v>176</v>
      </c>
      <c r="D52" s="30" t="s">
        <v>177</v>
      </c>
      <c r="E52" s="40" t="s">
        <v>203</v>
      </c>
    </row>
    <row r="53" spans="1:4" ht="12">
      <c r="A53" s="31">
        <v>6</v>
      </c>
      <c r="B53" s="33" t="s">
        <v>68</v>
      </c>
      <c r="C53" s="33" t="s">
        <v>69</v>
      </c>
      <c r="D53" s="30" t="s">
        <v>194</v>
      </c>
    </row>
    <row r="54" spans="1:4" ht="12">
      <c r="A54" s="28">
        <v>9</v>
      </c>
      <c r="B54" s="33" t="s">
        <v>160</v>
      </c>
      <c r="C54" s="33" t="s">
        <v>161</v>
      </c>
      <c r="D54" s="30" t="s">
        <v>192</v>
      </c>
    </row>
    <row r="55" spans="1:7" ht="12">
      <c r="A55" s="31">
        <v>5</v>
      </c>
      <c r="B55" s="33" t="s">
        <v>160</v>
      </c>
      <c r="C55" s="33" t="s">
        <v>161</v>
      </c>
      <c r="D55" s="30" t="s">
        <v>207</v>
      </c>
      <c r="F55" s="30">
        <v>2</v>
      </c>
      <c r="G55" s="30">
        <v>14</v>
      </c>
    </row>
    <row r="56" spans="1:4" ht="12">
      <c r="A56" s="31">
        <v>1</v>
      </c>
      <c r="B56" s="33" t="s">
        <v>138</v>
      </c>
      <c r="C56" s="33" t="s">
        <v>139</v>
      </c>
      <c r="D56" s="30" t="s">
        <v>11</v>
      </c>
    </row>
    <row r="57" spans="1:5" ht="12">
      <c r="A57" s="34">
        <v>3</v>
      </c>
      <c r="B57" s="35" t="s">
        <v>156</v>
      </c>
      <c r="C57" s="35" t="s">
        <v>157</v>
      </c>
      <c r="D57" s="30" t="s">
        <v>158</v>
      </c>
      <c r="E57" s="31" t="s">
        <v>198</v>
      </c>
    </row>
    <row r="58" spans="1:4" ht="12">
      <c r="A58" s="45">
        <v>7</v>
      </c>
      <c r="B58" s="37" t="s">
        <v>94</v>
      </c>
      <c r="C58" s="37" t="s">
        <v>95</v>
      </c>
      <c r="D58" s="30" t="s">
        <v>194</v>
      </c>
    </row>
    <row r="59" spans="1:4" ht="12">
      <c r="A59" s="31">
        <v>9</v>
      </c>
      <c r="B59" s="29" t="s">
        <v>94</v>
      </c>
      <c r="C59" s="29" t="s">
        <v>95</v>
      </c>
      <c r="D59" s="30" t="s">
        <v>191</v>
      </c>
    </row>
    <row r="60" spans="1:7" ht="12">
      <c r="A60" s="28">
        <v>3</v>
      </c>
      <c r="B60" s="32" t="s">
        <v>94</v>
      </c>
      <c r="C60" s="32" t="s">
        <v>95</v>
      </c>
      <c r="D60" s="30" t="s">
        <v>190</v>
      </c>
      <c r="F60" s="30">
        <v>3</v>
      </c>
      <c r="G60" s="30">
        <v>19</v>
      </c>
    </row>
    <row r="61" spans="1:4" ht="12">
      <c r="A61" s="28">
        <v>1</v>
      </c>
      <c r="B61" s="32" t="s">
        <v>115</v>
      </c>
      <c r="C61" s="32" t="s">
        <v>116</v>
      </c>
      <c r="D61" s="30" t="s">
        <v>187</v>
      </c>
    </row>
    <row r="62" spans="1:7" ht="12">
      <c r="A62" s="35">
        <v>2</v>
      </c>
      <c r="B62" s="33" t="s">
        <v>115</v>
      </c>
      <c r="C62" s="33" t="s">
        <v>116</v>
      </c>
      <c r="D62" s="30" t="s">
        <v>12</v>
      </c>
      <c r="F62" s="30">
        <v>2</v>
      </c>
      <c r="G62" s="30">
        <v>3</v>
      </c>
    </row>
    <row r="63" spans="1:5" ht="12">
      <c r="A63" s="42">
        <v>3</v>
      </c>
      <c r="B63" s="35" t="s">
        <v>115</v>
      </c>
      <c r="C63" s="35" t="s">
        <v>116</v>
      </c>
      <c r="D63" s="30" t="s">
        <v>117</v>
      </c>
      <c r="E63" s="31" t="s">
        <v>199</v>
      </c>
    </row>
    <row r="64" spans="1:5" ht="12">
      <c r="A64" s="34">
        <v>1</v>
      </c>
      <c r="B64" s="35" t="s">
        <v>115</v>
      </c>
      <c r="C64" s="35" t="s">
        <v>116</v>
      </c>
      <c r="D64" s="30" t="s">
        <v>118</v>
      </c>
      <c r="E64" s="31" t="s">
        <v>197</v>
      </c>
    </row>
    <row r="65" spans="1:4" ht="12">
      <c r="A65" s="31">
        <v>5</v>
      </c>
      <c r="B65" s="33" t="s">
        <v>93</v>
      </c>
      <c r="C65" s="33" t="s">
        <v>87</v>
      </c>
      <c r="D65" s="30" t="s">
        <v>189</v>
      </c>
    </row>
    <row r="66" spans="1:4" ht="12">
      <c r="A66" s="31">
        <v>7</v>
      </c>
      <c r="B66" s="33" t="s">
        <v>93</v>
      </c>
      <c r="C66" s="33" t="s">
        <v>87</v>
      </c>
      <c r="D66" s="30" t="s">
        <v>188</v>
      </c>
    </row>
    <row r="67" spans="1:4" ht="12">
      <c r="A67" s="28">
        <v>8</v>
      </c>
      <c r="B67" s="33" t="s">
        <v>93</v>
      </c>
      <c r="C67" s="33" t="s">
        <v>87</v>
      </c>
      <c r="D67" s="30" t="s">
        <v>187</v>
      </c>
    </row>
    <row r="68" spans="1:7" ht="12">
      <c r="A68" s="31">
        <v>8</v>
      </c>
      <c r="B68" s="33" t="s">
        <v>93</v>
      </c>
      <c r="C68" s="33" t="s">
        <v>87</v>
      </c>
      <c r="D68" s="30" t="s">
        <v>12</v>
      </c>
      <c r="F68" s="30">
        <v>4</v>
      </c>
      <c r="G68" s="30">
        <v>28</v>
      </c>
    </row>
    <row r="69" spans="1:4" ht="12">
      <c r="A69" s="31">
        <v>2</v>
      </c>
      <c r="B69" s="33" t="s">
        <v>152</v>
      </c>
      <c r="C69" s="33" t="s">
        <v>82</v>
      </c>
      <c r="D69" s="30" t="s">
        <v>191</v>
      </c>
    </row>
    <row r="70" spans="1:4" ht="12">
      <c r="A70" s="28">
        <v>6</v>
      </c>
      <c r="B70" s="29" t="s">
        <v>101</v>
      </c>
      <c r="C70" s="29" t="s">
        <v>102</v>
      </c>
      <c r="D70" s="30" t="s">
        <v>192</v>
      </c>
    </row>
    <row r="71" spans="1:4" ht="12">
      <c r="A71" s="28">
        <v>10</v>
      </c>
      <c r="B71" s="32" t="s">
        <v>108</v>
      </c>
      <c r="C71" s="32" t="s">
        <v>109</v>
      </c>
      <c r="D71" s="30" t="s">
        <v>190</v>
      </c>
    </row>
    <row r="72" spans="1:7" ht="12">
      <c r="A72" s="28">
        <v>6</v>
      </c>
      <c r="B72" s="32" t="s">
        <v>108</v>
      </c>
      <c r="C72" s="32" t="s">
        <v>109</v>
      </c>
      <c r="D72" s="30" t="s">
        <v>187</v>
      </c>
      <c r="F72" s="30">
        <v>2</v>
      </c>
      <c r="G72" s="30">
        <v>16</v>
      </c>
    </row>
    <row r="73" spans="1:4" ht="12">
      <c r="A73" s="31">
        <v>4</v>
      </c>
      <c r="B73" s="32" t="s">
        <v>77</v>
      </c>
      <c r="C73" s="32" t="s">
        <v>76</v>
      </c>
      <c r="D73" s="30" t="s">
        <v>191</v>
      </c>
    </row>
    <row r="74" spans="1:5" ht="12">
      <c r="A74" s="42">
        <v>2</v>
      </c>
      <c r="B74" s="35" t="s">
        <v>77</v>
      </c>
      <c r="C74" s="35" t="s">
        <v>76</v>
      </c>
      <c r="D74" s="30" t="s">
        <v>78</v>
      </c>
      <c r="E74" s="31" t="s">
        <v>201</v>
      </c>
    </row>
    <row r="75" spans="1:5" ht="12">
      <c r="A75" s="38">
        <v>1</v>
      </c>
      <c r="B75" s="46" t="s">
        <v>112</v>
      </c>
      <c r="C75" s="46" t="s">
        <v>71</v>
      </c>
      <c r="D75" s="30" t="s">
        <v>113</v>
      </c>
      <c r="E75" s="40" t="s">
        <v>204</v>
      </c>
    </row>
    <row r="76" spans="1:5" ht="12">
      <c r="A76" s="38">
        <v>2</v>
      </c>
      <c r="B76" s="44" t="s">
        <v>112</v>
      </c>
      <c r="C76" s="44" t="s">
        <v>71</v>
      </c>
      <c r="D76" s="30" t="s">
        <v>114</v>
      </c>
      <c r="E76" s="40" t="s">
        <v>204</v>
      </c>
    </row>
    <row r="77" spans="1:4" ht="12">
      <c r="A77" s="35">
        <v>4</v>
      </c>
      <c r="B77" s="33" t="s">
        <v>62</v>
      </c>
      <c r="C77" s="33" t="s">
        <v>63</v>
      </c>
      <c r="D77" s="30" t="s">
        <v>12</v>
      </c>
    </row>
    <row r="78" spans="1:7" ht="12">
      <c r="A78" s="28">
        <v>1</v>
      </c>
      <c r="B78" s="33" t="s">
        <v>62</v>
      </c>
      <c r="C78" s="33" t="s">
        <v>63</v>
      </c>
      <c r="D78" s="30" t="s">
        <v>10</v>
      </c>
      <c r="F78" s="30">
        <v>2</v>
      </c>
      <c r="G78" s="30">
        <v>5</v>
      </c>
    </row>
    <row r="79" spans="1:5" ht="12">
      <c r="A79" s="34">
        <v>1</v>
      </c>
      <c r="B79" s="35" t="s">
        <v>62</v>
      </c>
      <c r="C79" s="35" t="s">
        <v>63</v>
      </c>
      <c r="D79" s="30" t="s">
        <v>64</v>
      </c>
      <c r="E79" s="31" t="s">
        <v>195</v>
      </c>
    </row>
    <row r="80" spans="1:5" ht="12">
      <c r="A80" s="42">
        <v>2</v>
      </c>
      <c r="B80" s="35" t="s">
        <v>62</v>
      </c>
      <c r="C80" s="35" t="s">
        <v>63</v>
      </c>
      <c r="D80" s="30" t="s">
        <v>65</v>
      </c>
      <c r="E80" s="31" t="s">
        <v>195</v>
      </c>
    </row>
    <row r="81" spans="1:4" ht="12">
      <c r="A81" s="28">
        <v>6</v>
      </c>
      <c r="B81" s="33" t="s">
        <v>106</v>
      </c>
      <c r="C81" s="33" t="s">
        <v>107</v>
      </c>
      <c r="D81" s="30" t="s">
        <v>185</v>
      </c>
    </row>
    <row r="82" spans="1:4" ht="12">
      <c r="A82" s="31">
        <v>4</v>
      </c>
      <c r="B82" s="32" t="s">
        <v>75</v>
      </c>
      <c r="C82" s="32" t="s">
        <v>47</v>
      </c>
      <c r="D82" s="30" t="s">
        <v>194</v>
      </c>
    </row>
    <row r="83" spans="1:7" ht="12">
      <c r="A83" s="28">
        <v>8</v>
      </c>
      <c r="B83" s="32" t="s">
        <v>75</v>
      </c>
      <c r="C83" s="32" t="s">
        <v>47</v>
      </c>
      <c r="D83" s="30" t="s">
        <v>190</v>
      </c>
      <c r="F83" s="30">
        <v>2</v>
      </c>
      <c r="G83" s="30">
        <v>12</v>
      </c>
    </row>
    <row r="84" spans="1:4" ht="12">
      <c r="A84" s="31">
        <v>3</v>
      </c>
      <c r="B84" s="32" t="s">
        <v>149</v>
      </c>
      <c r="C84" s="32" t="s">
        <v>47</v>
      </c>
      <c r="D84" s="30" t="s">
        <v>194</v>
      </c>
    </row>
    <row r="85" spans="1:4" ht="12">
      <c r="A85" s="31">
        <v>7</v>
      </c>
      <c r="B85" s="29" t="s">
        <v>98</v>
      </c>
      <c r="C85" s="29" t="s">
        <v>95</v>
      </c>
      <c r="D85" s="30" t="s">
        <v>191</v>
      </c>
    </row>
    <row r="86" spans="1:5" ht="12">
      <c r="A86" s="38">
        <v>1</v>
      </c>
      <c r="B86" s="44" t="s">
        <v>98</v>
      </c>
      <c r="C86" s="44" t="s">
        <v>95</v>
      </c>
      <c r="D86" s="30" t="s">
        <v>100</v>
      </c>
      <c r="E86" s="40" t="s">
        <v>202</v>
      </c>
    </row>
    <row r="87" spans="1:5" ht="12">
      <c r="A87" s="34">
        <v>1</v>
      </c>
      <c r="B87" s="35" t="s">
        <v>98</v>
      </c>
      <c r="C87" s="35" t="s">
        <v>95</v>
      </c>
      <c r="D87" s="30" t="s">
        <v>99</v>
      </c>
      <c r="E87" s="31" t="s">
        <v>199</v>
      </c>
    </row>
    <row r="88" spans="1:4" ht="12">
      <c r="A88" s="28">
        <v>7</v>
      </c>
      <c r="B88" s="33" t="s">
        <v>129</v>
      </c>
      <c r="C88" s="33" t="s">
        <v>92</v>
      </c>
      <c r="D88" s="30" t="s">
        <v>187</v>
      </c>
    </row>
    <row r="89" spans="1:4" ht="12">
      <c r="A89" s="28">
        <v>1</v>
      </c>
      <c r="B89" s="33" t="s">
        <v>153</v>
      </c>
      <c r="C89" s="33" t="s">
        <v>154</v>
      </c>
      <c r="D89" s="30" t="s">
        <v>192</v>
      </c>
    </row>
    <row r="90" spans="1:7" ht="12">
      <c r="A90" s="31">
        <v>4</v>
      </c>
      <c r="B90" s="33" t="s">
        <v>153</v>
      </c>
      <c r="C90" s="33" t="s">
        <v>154</v>
      </c>
      <c r="D90" s="30" t="s">
        <v>207</v>
      </c>
      <c r="F90" s="30">
        <v>2</v>
      </c>
      <c r="G90" s="30">
        <v>6</v>
      </c>
    </row>
    <row r="91" spans="1:5" ht="12">
      <c r="A91" s="38">
        <v>2</v>
      </c>
      <c r="B91" s="44" t="s">
        <v>153</v>
      </c>
      <c r="C91" s="44" t="s">
        <v>154</v>
      </c>
      <c r="D91" s="30" t="s">
        <v>155</v>
      </c>
      <c r="E91" s="40" t="s">
        <v>202</v>
      </c>
    </row>
    <row r="92" spans="1:4" ht="12">
      <c r="A92" s="28">
        <v>2</v>
      </c>
      <c r="B92" s="33" t="s">
        <v>136</v>
      </c>
      <c r="C92" s="33" t="s">
        <v>89</v>
      </c>
      <c r="D92" s="30" t="s">
        <v>187</v>
      </c>
    </row>
    <row r="93" spans="1:4" ht="12">
      <c r="A93" s="28">
        <v>7</v>
      </c>
      <c r="B93" s="33" t="s">
        <v>136</v>
      </c>
      <c r="C93" s="33" t="s">
        <v>137</v>
      </c>
      <c r="D93" s="30" t="s">
        <v>186</v>
      </c>
    </row>
    <row r="94" spans="1:4" ht="12">
      <c r="A94" s="31">
        <v>3</v>
      </c>
      <c r="B94" s="33" t="s">
        <v>173</v>
      </c>
      <c r="C94" s="33" t="s">
        <v>139</v>
      </c>
      <c r="D94" s="30" t="s">
        <v>191</v>
      </c>
    </row>
    <row r="95" spans="1:7" ht="12">
      <c r="A95" s="28">
        <v>5</v>
      </c>
      <c r="B95" s="33" t="s">
        <v>173</v>
      </c>
      <c r="C95" s="33" t="s">
        <v>139</v>
      </c>
      <c r="D95" s="30" t="s">
        <v>187</v>
      </c>
      <c r="F95" s="30">
        <v>2</v>
      </c>
      <c r="G95" s="30">
        <v>8</v>
      </c>
    </row>
    <row r="96" spans="1:5" ht="12">
      <c r="A96" s="34">
        <v>2</v>
      </c>
      <c r="B96" s="35" t="s">
        <v>173</v>
      </c>
      <c r="C96" s="35" t="s">
        <v>139</v>
      </c>
      <c r="D96" s="30" t="s">
        <v>174</v>
      </c>
      <c r="E96" s="31" t="s">
        <v>197</v>
      </c>
    </row>
    <row r="97" spans="1:4" ht="12">
      <c r="A97" s="31">
        <v>8</v>
      </c>
      <c r="B97" s="33" t="s">
        <v>110</v>
      </c>
      <c r="C97" s="33" t="s">
        <v>69</v>
      </c>
      <c r="D97" s="30" t="s">
        <v>194</v>
      </c>
    </row>
    <row r="98" spans="1:4" ht="12">
      <c r="A98" s="31">
        <v>6</v>
      </c>
      <c r="B98" s="33" t="s">
        <v>110</v>
      </c>
      <c r="C98" s="33" t="s">
        <v>69</v>
      </c>
      <c r="D98" s="30" t="s">
        <v>191</v>
      </c>
    </row>
    <row r="99" spans="1:4" ht="12">
      <c r="A99" s="28">
        <v>9</v>
      </c>
      <c r="B99" s="33" t="s">
        <v>110</v>
      </c>
      <c r="C99" s="33" t="s">
        <v>69</v>
      </c>
      <c r="D99" s="30" t="s">
        <v>190</v>
      </c>
    </row>
    <row r="100" spans="1:7" ht="12">
      <c r="A100" s="45">
        <v>3</v>
      </c>
      <c r="B100" s="37" t="s">
        <v>110</v>
      </c>
      <c r="C100" s="37" t="s">
        <v>69</v>
      </c>
      <c r="D100" s="30" t="s">
        <v>188</v>
      </c>
      <c r="F100" s="30">
        <v>4</v>
      </c>
      <c r="G100" s="30">
        <v>26</v>
      </c>
    </row>
    <row r="101" spans="1:4" ht="12">
      <c r="A101" s="31">
        <v>3</v>
      </c>
      <c r="B101" s="32" t="s">
        <v>146</v>
      </c>
      <c r="C101" s="32" t="s">
        <v>76</v>
      </c>
      <c r="D101" s="30" t="s">
        <v>12</v>
      </c>
    </row>
    <row r="102" spans="1:5" ht="12">
      <c r="A102" s="34">
        <v>3</v>
      </c>
      <c r="B102" s="41" t="s">
        <v>146</v>
      </c>
      <c r="C102" s="41" t="s">
        <v>76</v>
      </c>
      <c r="D102" s="30" t="s">
        <v>147</v>
      </c>
      <c r="E102" s="31" t="s">
        <v>196</v>
      </c>
    </row>
    <row r="103" spans="1:4" ht="12">
      <c r="A103" s="28">
        <v>2</v>
      </c>
      <c r="B103" s="29" t="s">
        <v>123</v>
      </c>
      <c r="C103" s="29" t="s">
        <v>124</v>
      </c>
      <c r="D103" s="30" t="s">
        <v>206</v>
      </c>
    </row>
    <row r="104" spans="1:5" ht="12">
      <c r="A104" s="47">
        <v>1</v>
      </c>
      <c r="B104" s="44" t="s">
        <v>142</v>
      </c>
      <c r="C104" s="44" t="s">
        <v>143</v>
      </c>
      <c r="D104" s="30" t="s">
        <v>144</v>
      </c>
      <c r="E104" s="40" t="s">
        <v>205</v>
      </c>
    </row>
    <row r="105" spans="1:4" ht="12">
      <c r="A105" s="35">
        <v>1</v>
      </c>
      <c r="B105" s="33" t="s">
        <v>145</v>
      </c>
      <c r="C105" s="33" t="s">
        <v>143</v>
      </c>
      <c r="D105" s="30" t="s">
        <v>207</v>
      </c>
    </row>
    <row r="106" spans="1:4" ht="12">
      <c r="A106" s="31">
        <v>5</v>
      </c>
      <c r="B106" s="33" t="s">
        <v>84</v>
      </c>
      <c r="C106" s="33" t="s">
        <v>85</v>
      </c>
      <c r="D106" s="30" t="s">
        <v>194</v>
      </c>
    </row>
    <row r="107" spans="1:4" ht="12">
      <c r="A107" s="35">
        <v>10</v>
      </c>
      <c r="B107" s="33" t="s">
        <v>84</v>
      </c>
      <c r="C107" s="33" t="s">
        <v>85</v>
      </c>
      <c r="D107" s="30" t="s">
        <v>191</v>
      </c>
    </row>
    <row r="108" spans="1:4" ht="12">
      <c r="A108" s="28">
        <v>6</v>
      </c>
      <c r="B108" s="32" t="s">
        <v>84</v>
      </c>
      <c r="C108" s="32" t="s">
        <v>85</v>
      </c>
      <c r="D108" s="30" t="s">
        <v>190</v>
      </c>
    </row>
    <row r="109" spans="1:4" ht="12">
      <c r="A109" s="31">
        <v>6</v>
      </c>
      <c r="B109" s="32" t="s">
        <v>84</v>
      </c>
      <c r="C109" s="32" t="s">
        <v>85</v>
      </c>
      <c r="D109" s="30" t="s">
        <v>188</v>
      </c>
    </row>
    <row r="110" spans="1:4" ht="12">
      <c r="A110" s="28">
        <v>9</v>
      </c>
      <c r="B110" s="29" t="s">
        <v>84</v>
      </c>
      <c r="C110" s="29" t="s">
        <v>85</v>
      </c>
      <c r="D110" s="30" t="s">
        <v>187</v>
      </c>
    </row>
    <row r="111" spans="1:7" ht="12">
      <c r="A111" s="28">
        <v>4</v>
      </c>
      <c r="B111" s="33" t="s">
        <v>84</v>
      </c>
      <c r="C111" s="33" t="s">
        <v>85</v>
      </c>
      <c r="D111" s="30" t="s">
        <v>184</v>
      </c>
      <c r="E111" s="48"/>
      <c r="F111" s="30">
        <v>6</v>
      </c>
      <c r="G111" s="30">
        <v>39</v>
      </c>
    </row>
    <row r="112" spans="1:5" ht="12">
      <c r="A112" s="28">
        <v>2</v>
      </c>
      <c r="B112" s="43" t="s">
        <v>164</v>
      </c>
      <c r="C112" s="43" t="s">
        <v>102</v>
      </c>
      <c r="D112" s="30" t="s">
        <v>190</v>
      </c>
      <c r="E112" s="48"/>
    </row>
    <row r="113" spans="1:7" ht="12">
      <c r="A113" s="28">
        <v>3</v>
      </c>
      <c r="B113" s="33" t="s">
        <v>164</v>
      </c>
      <c r="C113" s="33" t="s">
        <v>102</v>
      </c>
      <c r="D113" s="30" t="s">
        <v>187</v>
      </c>
      <c r="E113" s="48"/>
      <c r="F113" s="30">
        <v>2</v>
      </c>
      <c r="G113" s="30">
        <v>5</v>
      </c>
    </row>
    <row r="114" spans="1:5" ht="12">
      <c r="A114" s="34">
        <v>1</v>
      </c>
      <c r="B114" s="35" t="s">
        <v>164</v>
      </c>
      <c r="C114" s="35" t="s">
        <v>102</v>
      </c>
      <c r="D114" s="30" t="s">
        <v>166</v>
      </c>
      <c r="E114" s="31" t="s">
        <v>198</v>
      </c>
    </row>
    <row r="115" spans="1:5" ht="12">
      <c r="A115" s="34">
        <v>2</v>
      </c>
      <c r="B115" s="35" t="s">
        <v>164</v>
      </c>
      <c r="C115" s="35" t="s">
        <v>102</v>
      </c>
      <c r="D115" s="30" t="s">
        <v>165</v>
      </c>
      <c r="E115" s="31" t="s">
        <v>198</v>
      </c>
    </row>
    <row r="116" spans="1:5" ht="12">
      <c r="A116" s="34">
        <v>3</v>
      </c>
      <c r="B116" s="35" t="s">
        <v>164</v>
      </c>
      <c r="C116" s="35" t="s">
        <v>102</v>
      </c>
      <c r="D116" s="30" t="s">
        <v>167</v>
      </c>
      <c r="E116" s="31" t="s">
        <v>197</v>
      </c>
    </row>
    <row r="117" spans="1:4" ht="12">
      <c r="A117" s="31">
        <v>1</v>
      </c>
      <c r="B117" s="33" t="s">
        <v>134</v>
      </c>
      <c r="C117" s="33" t="s">
        <v>133</v>
      </c>
      <c r="D117" s="30" t="s">
        <v>194</v>
      </c>
    </row>
    <row r="118" spans="1:5" ht="12">
      <c r="A118" s="38">
        <v>3</v>
      </c>
      <c r="B118" s="44" t="s">
        <v>134</v>
      </c>
      <c r="C118" s="44" t="s">
        <v>133</v>
      </c>
      <c r="D118" s="30" t="s">
        <v>135</v>
      </c>
      <c r="E118" s="40" t="s">
        <v>204</v>
      </c>
    </row>
    <row r="119" spans="1:4" ht="12">
      <c r="A119" s="31">
        <v>2</v>
      </c>
      <c r="B119" s="33" t="s">
        <v>125</v>
      </c>
      <c r="C119" s="33" t="s">
        <v>126</v>
      </c>
      <c r="D119" s="30" t="s">
        <v>194</v>
      </c>
    </row>
    <row r="120" spans="1:4" ht="12">
      <c r="A120" s="31">
        <v>5</v>
      </c>
      <c r="B120" s="33" t="s">
        <v>125</v>
      </c>
      <c r="C120" s="33" t="s">
        <v>126</v>
      </c>
      <c r="D120" s="30" t="s">
        <v>191</v>
      </c>
    </row>
    <row r="121" spans="1:4" ht="12">
      <c r="A121" s="49">
        <v>2</v>
      </c>
      <c r="B121" s="37" t="s">
        <v>125</v>
      </c>
      <c r="C121" s="37" t="s">
        <v>126</v>
      </c>
      <c r="D121" s="30" t="s">
        <v>189</v>
      </c>
    </row>
    <row r="122" spans="1:7" ht="12">
      <c r="A122" s="50">
        <v>2</v>
      </c>
      <c r="B122" s="32" t="s">
        <v>125</v>
      </c>
      <c r="C122" s="32" t="s">
        <v>126</v>
      </c>
      <c r="D122" s="30" t="s">
        <v>188</v>
      </c>
      <c r="F122" s="30">
        <v>4</v>
      </c>
      <c r="G122" s="30">
        <v>11</v>
      </c>
    </row>
    <row r="123" spans="1:4" ht="12">
      <c r="A123" s="51">
        <v>1</v>
      </c>
      <c r="B123" s="52" t="s">
        <v>178</v>
      </c>
      <c r="C123" s="52" t="s">
        <v>179</v>
      </c>
      <c r="D123" s="30" t="s">
        <v>189</v>
      </c>
    </row>
    <row r="124" spans="1:5" ht="12">
      <c r="A124" s="34">
        <v>2</v>
      </c>
      <c r="B124" s="53" t="s">
        <v>178</v>
      </c>
      <c r="C124" s="53" t="s">
        <v>179</v>
      </c>
      <c r="D124" s="30" t="s">
        <v>180</v>
      </c>
      <c r="E124" s="31" t="s">
        <v>199</v>
      </c>
    </row>
    <row r="125" spans="1:4" ht="12">
      <c r="A125" s="31">
        <v>6</v>
      </c>
      <c r="B125" s="33" t="s">
        <v>182</v>
      </c>
      <c r="C125" s="33" t="s">
        <v>181</v>
      </c>
      <c r="D125" s="30" t="s">
        <v>193</v>
      </c>
    </row>
    <row r="126" spans="1:4" ht="12">
      <c r="A126" s="31">
        <v>10</v>
      </c>
      <c r="B126" s="33" t="s">
        <v>171</v>
      </c>
      <c r="C126" s="33" t="s">
        <v>172</v>
      </c>
      <c r="D126" s="30" t="s">
        <v>194</v>
      </c>
    </row>
    <row r="127" spans="1:7" ht="12">
      <c r="A127" s="54">
        <v>10</v>
      </c>
      <c r="B127" s="37" t="s">
        <v>171</v>
      </c>
      <c r="C127" s="37" t="s">
        <v>172</v>
      </c>
      <c r="D127" s="30" t="s">
        <v>192</v>
      </c>
      <c r="F127" s="30">
        <v>2</v>
      </c>
      <c r="G127" s="30">
        <v>20</v>
      </c>
    </row>
    <row r="128" spans="1:4" ht="12">
      <c r="A128" s="55">
        <v>10</v>
      </c>
      <c r="B128" s="29" t="s">
        <v>96</v>
      </c>
      <c r="C128" s="29" t="s">
        <v>97</v>
      </c>
      <c r="D128" s="30" t="s">
        <v>187</v>
      </c>
    </row>
    <row r="129" spans="1:4" ht="12">
      <c r="A129" s="51">
        <v>5</v>
      </c>
      <c r="B129" s="52" t="s">
        <v>53</v>
      </c>
      <c r="C129" s="52" t="s">
        <v>54</v>
      </c>
      <c r="D129" s="30" t="s">
        <v>12</v>
      </c>
    </row>
    <row r="130" spans="1:7" ht="12">
      <c r="A130" s="28">
        <v>3</v>
      </c>
      <c r="B130" s="43" t="s">
        <v>53</v>
      </c>
      <c r="C130" s="43" t="s">
        <v>54</v>
      </c>
      <c r="D130" s="30" t="s">
        <v>183</v>
      </c>
      <c r="E130" s="48"/>
      <c r="F130" s="30">
        <v>2</v>
      </c>
      <c r="G130" s="30">
        <v>8</v>
      </c>
    </row>
    <row r="131" spans="1:5" ht="12">
      <c r="A131" s="31">
        <v>6</v>
      </c>
      <c r="B131" s="33" t="s">
        <v>159</v>
      </c>
      <c r="C131" s="33" t="s">
        <v>54</v>
      </c>
      <c r="D131" s="30" t="s">
        <v>12</v>
      </c>
      <c r="E131" s="48"/>
    </row>
    <row r="132" spans="1:4" ht="12">
      <c r="A132" s="28">
        <v>8</v>
      </c>
      <c r="B132" s="32" t="s">
        <v>121</v>
      </c>
      <c r="C132" s="32" t="s">
        <v>122</v>
      </c>
      <c r="D132" s="30" t="s">
        <v>192</v>
      </c>
    </row>
    <row r="133" spans="1:4" ht="12">
      <c r="A133" s="28">
        <v>4</v>
      </c>
      <c r="B133" s="29" t="s">
        <v>121</v>
      </c>
      <c r="C133" s="29" t="s">
        <v>122</v>
      </c>
      <c r="D133" s="30" t="s">
        <v>190</v>
      </c>
    </row>
    <row r="134" spans="1:7" ht="12">
      <c r="A134" s="31">
        <v>2</v>
      </c>
      <c r="B134" s="32" t="s">
        <v>121</v>
      </c>
      <c r="C134" s="32" t="s">
        <v>122</v>
      </c>
      <c r="D134" s="30" t="s">
        <v>207</v>
      </c>
      <c r="F134" s="30">
        <v>3</v>
      </c>
      <c r="G134" s="30">
        <v>14</v>
      </c>
    </row>
    <row r="135" spans="1:4" ht="12">
      <c r="A135" s="28">
        <v>1</v>
      </c>
      <c r="B135" s="29" t="s">
        <v>130</v>
      </c>
      <c r="C135" s="29" t="s">
        <v>63</v>
      </c>
      <c r="D135" s="30" t="s">
        <v>206</v>
      </c>
    </row>
    <row r="136" spans="1:4" ht="12">
      <c r="A136" s="31">
        <v>2</v>
      </c>
      <c r="B136" s="29" t="s">
        <v>127</v>
      </c>
      <c r="C136" s="29" t="s">
        <v>124</v>
      </c>
      <c r="D136" s="30" t="s">
        <v>193</v>
      </c>
    </row>
    <row r="137" spans="1:5" ht="12">
      <c r="A137" s="38">
        <v>2</v>
      </c>
      <c r="B137" s="40" t="s">
        <v>127</v>
      </c>
      <c r="C137" s="40" t="s">
        <v>124</v>
      </c>
      <c r="D137" s="30" t="s">
        <v>128</v>
      </c>
      <c r="E137" s="40" t="s">
        <v>203</v>
      </c>
    </row>
    <row r="138" spans="1:3" ht="12">
      <c r="A138" s="38"/>
      <c r="B138" s="56"/>
      <c r="C138" s="3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2" sqref="E12"/>
    </sheetView>
  </sheetViews>
  <sheetFormatPr defaultColWidth="18.28125" defaultRowHeight="12.75"/>
  <cols>
    <col min="1" max="1" width="6.57421875" style="2" customWidth="1"/>
    <col min="2" max="2" width="41.8515625" style="2" customWidth="1"/>
    <col min="3" max="3" width="22.28125" style="2" customWidth="1"/>
    <col min="4" max="5" width="28.7109375" style="8" customWidth="1"/>
    <col min="6" max="16384" width="18.28125" style="2" customWidth="1"/>
  </cols>
  <sheetData>
    <row r="1" spans="1:5" ht="12.75">
      <c r="A1" s="63"/>
      <c r="B1" s="63"/>
      <c r="C1" s="63"/>
      <c r="D1" s="111"/>
      <c r="E1" s="111"/>
    </row>
    <row r="2" spans="1:5" ht="27.75">
      <c r="A2" s="63"/>
      <c r="B2" s="168" t="s">
        <v>215</v>
      </c>
      <c r="C2" s="63"/>
      <c r="D2" s="111"/>
      <c r="E2" s="111"/>
    </row>
    <row r="3" spans="1:5" ht="30.75" customHeight="1">
      <c r="A3" s="63"/>
      <c r="B3" s="63"/>
      <c r="C3" s="63"/>
      <c r="D3" s="112" t="s">
        <v>213</v>
      </c>
      <c r="E3" s="112" t="s">
        <v>1</v>
      </c>
    </row>
    <row r="4" spans="1:5" ht="12.75">
      <c r="A4" s="63"/>
      <c r="B4" s="63"/>
      <c r="C4" s="63"/>
      <c r="D4" s="112" t="s">
        <v>214</v>
      </c>
      <c r="E4" s="112" t="s">
        <v>217</v>
      </c>
    </row>
    <row r="5" spans="1:5" ht="25.5" customHeight="1">
      <c r="A5" s="108">
        <v>1</v>
      </c>
      <c r="B5" s="169" t="s">
        <v>84</v>
      </c>
      <c r="C5" s="170" t="s">
        <v>85</v>
      </c>
      <c r="D5" s="171">
        <v>6</v>
      </c>
      <c r="E5" s="171"/>
    </row>
    <row r="6" spans="1:5" ht="25.5" customHeight="1">
      <c r="A6" s="172">
        <v>2</v>
      </c>
      <c r="B6" s="170" t="s">
        <v>88</v>
      </c>
      <c r="C6" s="173" t="s">
        <v>47</v>
      </c>
      <c r="D6" s="171">
        <v>5</v>
      </c>
      <c r="E6" s="171"/>
    </row>
    <row r="7" spans="1:5" ht="25.5" customHeight="1">
      <c r="A7" s="108">
        <v>3</v>
      </c>
      <c r="B7" s="174" t="s">
        <v>125</v>
      </c>
      <c r="C7" s="173" t="s">
        <v>126</v>
      </c>
      <c r="D7" s="171">
        <v>4</v>
      </c>
      <c r="E7" s="171">
        <v>11</v>
      </c>
    </row>
    <row r="8" spans="1:5" ht="25.5" customHeight="1">
      <c r="A8" s="172">
        <v>4</v>
      </c>
      <c r="B8" s="173" t="s">
        <v>46</v>
      </c>
      <c r="C8" s="173" t="s">
        <v>47</v>
      </c>
      <c r="D8" s="171">
        <v>4</v>
      </c>
      <c r="E8" s="171">
        <v>26</v>
      </c>
    </row>
    <row r="9" spans="1:5" ht="25.5" customHeight="1">
      <c r="A9" s="108">
        <v>5</v>
      </c>
      <c r="B9" s="173" t="s">
        <v>110</v>
      </c>
      <c r="C9" s="173" t="s">
        <v>69</v>
      </c>
      <c r="D9" s="171">
        <v>4</v>
      </c>
      <c r="E9" s="171">
        <v>26</v>
      </c>
    </row>
    <row r="10" spans="1:5" ht="25.5" customHeight="1">
      <c r="A10" s="172">
        <v>6</v>
      </c>
      <c r="B10" s="173" t="s">
        <v>93</v>
      </c>
      <c r="C10" s="173" t="s">
        <v>87</v>
      </c>
      <c r="D10" s="171">
        <v>4</v>
      </c>
      <c r="E10" s="171">
        <v>28</v>
      </c>
    </row>
    <row r="11" spans="1:5" ht="25.5" customHeight="1">
      <c r="A11" s="108">
        <v>7</v>
      </c>
      <c r="B11" s="173" t="s">
        <v>119</v>
      </c>
      <c r="C11" s="173" t="s">
        <v>63</v>
      </c>
      <c r="D11" s="171">
        <v>3</v>
      </c>
      <c r="E11" s="171">
        <v>10</v>
      </c>
    </row>
    <row r="12" spans="1:5" ht="25.5" customHeight="1">
      <c r="A12" s="172">
        <v>8</v>
      </c>
      <c r="B12" s="173" t="s">
        <v>121</v>
      </c>
      <c r="C12" s="173" t="s">
        <v>122</v>
      </c>
      <c r="D12" s="171">
        <v>3</v>
      </c>
      <c r="E12" s="171">
        <v>14</v>
      </c>
    </row>
    <row r="13" spans="1:5" ht="25.5" customHeight="1">
      <c r="A13" s="108">
        <v>9</v>
      </c>
      <c r="B13" s="173" t="s">
        <v>94</v>
      </c>
      <c r="C13" s="173" t="s">
        <v>95</v>
      </c>
      <c r="D13" s="171">
        <v>3</v>
      </c>
      <c r="E13" s="171">
        <v>19</v>
      </c>
    </row>
    <row r="14" spans="1:5" ht="25.5" customHeight="1">
      <c r="A14" s="172">
        <v>10</v>
      </c>
      <c r="B14" s="173" t="s">
        <v>115</v>
      </c>
      <c r="C14" s="173" t="s">
        <v>116</v>
      </c>
      <c r="D14" s="171">
        <v>2</v>
      </c>
      <c r="E14" s="171">
        <v>3</v>
      </c>
    </row>
    <row r="15" spans="1:5" ht="12.75">
      <c r="A15" s="63"/>
      <c r="B15" s="63"/>
      <c r="C15" s="63"/>
      <c r="D15" s="111"/>
      <c r="E15" s="111"/>
    </row>
    <row r="16" spans="1:5" ht="12.75">
      <c r="A16" s="63"/>
      <c r="B16" s="63"/>
      <c r="C16" s="63"/>
      <c r="D16" s="111"/>
      <c r="E16" s="111"/>
    </row>
  </sheetData>
  <sheetProtection password="D4ED" sheet="1" objects="1" scenarios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34"/>
  <sheetViews>
    <sheetView zoomScalePageLayoutView="0" workbookViewId="0" topLeftCell="A1">
      <selection activeCell="C24" sqref="C24"/>
    </sheetView>
  </sheetViews>
  <sheetFormatPr defaultColWidth="8.8515625" defaultRowHeight="12.75"/>
  <cols>
    <col min="1" max="1" width="4.00390625" style="2" bestFit="1" customWidth="1"/>
    <col min="2" max="2" width="21.28125" style="2" customWidth="1"/>
    <col min="3" max="3" width="20.57421875" style="2" customWidth="1"/>
    <col min="4" max="4" width="4.57421875" style="2" bestFit="1" customWidth="1"/>
    <col min="5" max="5" width="4.28125" style="2" customWidth="1"/>
    <col min="6" max="6" width="6.00390625" style="2" customWidth="1"/>
    <col min="7" max="7" width="8.28125" style="2" hidden="1" customWidth="1"/>
    <col min="8" max="9" width="2.7109375" style="2" hidden="1" customWidth="1"/>
    <col min="10" max="10" width="7.28125" style="2" customWidth="1"/>
    <col min="11" max="11" width="4.421875" style="2" bestFit="1" customWidth="1"/>
    <col min="12" max="12" width="4.57421875" style="2" bestFit="1" customWidth="1"/>
    <col min="13" max="13" width="6.28125" style="2" bestFit="1" customWidth="1"/>
    <col min="14" max="14" width="9.140625" style="2" hidden="1" customWidth="1"/>
    <col min="15" max="16" width="2.7109375" style="2" hidden="1" customWidth="1"/>
    <col min="17" max="17" width="7.8515625" style="2" customWidth="1"/>
    <col min="18" max="19" width="4.57421875" style="2" bestFit="1" customWidth="1"/>
    <col min="20" max="20" width="5.57421875" style="2" customWidth="1"/>
    <col min="21" max="21" width="8.28125" style="2" hidden="1" customWidth="1"/>
    <col min="22" max="23" width="2.7109375" style="2" hidden="1" customWidth="1"/>
    <col min="24" max="24" width="8.00390625" style="2" customWidth="1"/>
    <col min="25" max="26" width="4.57421875" style="2" bestFit="1" customWidth="1"/>
    <col min="27" max="27" width="6.28125" style="2" bestFit="1" customWidth="1"/>
    <col min="28" max="28" width="8.28125" style="2" hidden="1" customWidth="1"/>
    <col min="29" max="30" width="2.7109375" style="2" hidden="1" customWidth="1"/>
    <col min="31" max="31" width="8.28125" style="2" customWidth="1"/>
    <col min="32" max="32" width="4.57421875" style="2" bestFit="1" customWidth="1"/>
    <col min="33" max="33" width="3.7109375" style="2" bestFit="1" customWidth="1"/>
    <col min="34" max="34" width="6.28125" style="2" bestFit="1" customWidth="1"/>
    <col min="35" max="35" width="8.28125" style="2" hidden="1" customWidth="1"/>
    <col min="36" max="37" width="2.7109375" style="2" hidden="1" customWidth="1"/>
    <col min="38" max="38" width="7.7109375" style="2" customWidth="1"/>
    <col min="39" max="39" width="4.57421875" style="2" bestFit="1" customWidth="1"/>
    <col min="40" max="40" width="3.8515625" style="2" customWidth="1"/>
    <col min="41" max="41" width="6.28125" style="2" bestFit="1" customWidth="1"/>
    <col min="42" max="42" width="8.28125" style="2" hidden="1" customWidth="1"/>
    <col min="43" max="44" width="2.7109375" style="2" hidden="1" customWidth="1"/>
    <col min="45" max="45" width="8.00390625" style="2" customWidth="1"/>
    <col min="46" max="46" width="4.57421875" style="2" bestFit="1" customWidth="1"/>
    <col min="47" max="47" width="4.28125" style="2" customWidth="1"/>
    <col min="48" max="48" width="6.28125" style="2" bestFit="1" customWidth="1"/>
    <col min="49" max="49" width="0.13671875" style="2" customWidth="1"/>
    <col min="50" max="51" width="2.7109375" style="2" hidden="1" customWidth="1"/>
    <col min="52" max="52" width="8.00390625" style="2" customWidth="1"/>
    <col min="53" max="53" width="4.57421875" style="2" customWidth="1"/>
    <col min="54" max="54" width="3.7109375" style="2" customWidth="1"/>
    <col min="55" max="55" width="6.28125" style="2" customWidth="1"/>
    <col min="56" max="56" width="8.28125" style="2" hidden="1" customWidth="1"/>
    <col min="57" max="58" width="2.7109375" style="2" hidden="1" customWidth="1"/>
    <col min="59" max="59" width="8.00390625" style="2" customWidth="1"/>
    <col min="60" max="60" width="3.8515625" style="2" customWidth="1"/>
    <col min="61" max="61" width="11.421875" style="2" customWidth="1"/>
    <col min="62" max="62" width="5.57421875" style="2" customWidth="1"/>
    <col min="63" max="16384" width="8.8515625" style="2" customWidth="1"/>
  </cols>
  <sheetData>
    <row r="1" spans="1:62" ht="18" customHeight="1">
      <c r="A1" s="59"/>
      <c r="B1" s="60" t="s">
        <v>10</v>
      </c>
      <c r="C1" s="60"/>
      <c r="D1" s="59"/>
      <c r="E1" s="59"/>
      <c r="F1" s="61"/>
      <c r="G1" s="61"/>
      <c r="H1" s="61"/>
      <c r="I1" s="61"/>
      <c r="J1" s="61"/>
      <c r="K1" s="59"/>
      <c r="L1" s="59"/>
      <c r="M1" s="61"/>
      <c r="N1" s="61"/>
      <c r="O1" s="61"/>
      <c r="P1" s="61"/>
      <c r="Q1" s="61"/>
      <c r="R1" s="59"/>
      <c r="S1" s="59"/>
      <c r="T1" s="61"/>
      <c r="U1" s="61"/>
      <c r="V1" s="61"/>
      <c r="W1" s="61"/>
      <c r="X1" s="61"/>
      <c r="Y1" s="59"/>
      <c r="Z1" s="59"/>
      <c r="AA1" s="61"/>
      <c r="AB1" s="61"/>
      <c r="AC1" s="61"/>
      <c r="AD1" s="61"/>
      <c r="AE1" s="61"/>
      <c r="AF1" s="59"/>
      <c r="AG1" s="59"/>
      <c r="AH1" s="62"/>
      <c r="AI1" s="59"/>
      <c r="AJ1" s="61"/>
      <c r="AK1" s="61"/>
      <c r="AL1" s="59"/>
      <c r="AM1" s="59"/>
      <c r="AN1" s="59"/>
      <c r="AO1" s="62"/>
      <c r="AP1" s="59"/>
      <c r="AQ1" s="61"/>
      <c r="AR1" s="61"/>
      <c r="AS1" s="59"/>
      <c r="AT1" s="59"/>
      <c r="AU1" s="59"/>
      <c r="AV1" s="62"/>
      <c r="AW1" s="59"/>
      <c r="AX1" s="61"/>
      <c r="AY1" s="61"/>
      <c r="AZ1" s="59"/>
      <c r="BA1" s="59"/>
      <c r="BB1" s="59"/>
      <c r="BC1" s="62"/>
      <c r="BD1" s="59"/>
      <c r="BE1" s="61"/>
      <c r="BF1" s="61"/>
      <c r="BG1" s="59"/>
      <c r="BH1" s="59"/>
      <c r="BI1" s="63"/>
      <c r="BJ1" s="63"/>
    </row>
    <row r="2" spans="1:62" ht="18" customHeight="1">
      <c r="A2" s="59"/>
      <c r="B2" s="60"/>
      <c r="C2" s="60"/>
      <c r="D2" s="59"/>
      <c r="E2" s="59"/>
      <c r="F2" s="61"/>
      <c r="G2" s="61"/>
      <c r="H2" s="61"/>
      <c r="I2" s="61"/>
      <c r="J2" s="61"/>
      <c r="K2" s="59"/>
      <c r="L2" s="59"/>
      <c r="M2" s="61"/>
      <c r="N2" s="61"/>
      <c r="O2" s="61"/>
      <c r="P2" s="61"/>
      <c r="Q2" s="61"/>
      <c r="R2" s="59"/>
      <c r="S2" s="59"/>
      <c r="T2" s="61"/>
      <c r="U2" s="61"/>
      <c r="V2" s="61"/>
      <c r="W2" s="61"/>
      <c r="X2" s="61"/>
      <c r="Y2" s="59"/>
      <c r="Z2" s="59"/>
      <c r="AA2" s="61"/>
      <c r="AB2" s="61"/>
      <c r="AC2" s="61"/>
      <c r="AD2" s="61"/>
      <c r="AE2" s="61"/>
      <c r="AF2" s="59"/>
      <c r="AG2" s="59"/>
      <c r="AH2" s="62"/>
      <c r="AI2" s="59"/>
      <c r="AJ2" s="61"/>
      <c r="AK2" s="61"/>
      <c r="AL2" s="59"/>
      <c r="AM2" s="59"/>
      <c r="AN2" s="59"/>
      <c r="AO2" s="62"/>
      <c r="AP2" s="59"/>
      <c r="AQ2" s="61"/>
      <c r="AR2" s="61"/>
      <c r="AS2" s="59"/>
      <c r="AT2" s="59"/>
      <c r="AU2" s="59"/>
      <c r="AV2" s="62"/>
      <c r="AW2" s="59"/>
      <c r="AX2" s="61"/>
      <c r="AY2" s="61"/>
      <c r="AZ2" s="59"/>
      <c r="BA2" s="59"/>
      <c r="BB2" s="59"/>
      <c r="BC2" s="62"/>
      <c r="BD2" s="59"/>
      <c r="BE2" s="61"/>
      <c r="BF2" s="61"/>
      <c r="BG2" s="59"/>
      <c r="BH2" s="59"/>
      <c r="BI2" s="63"/>
      <c r="BJ2" s="63"/>
    </row>
    <row r="3" spans="1:62" s="1" customFormat="1" ht="12.75">
      <c r="A3" s="61" t="s">
        <v>6</v>
      </c>
      <c r="B3" s="64" t="s">
        <v>5</v>
      </c>
      <c r="C3" s="64" t="s">
        <v>7</v>
      </c>
      <c r="D3" s="61" t="s">
        <v>3</v>
      </c>
      <c r="E3" s="61" t="s">
        <v>4</v>
      </c>
      <c r="F3" s="61" t="s">
        <v>8</v>
      </c>
      <c r="G3" s="61" t="s">
        <v>2</v>
      </c>
      <c r="H3" s="61"/>
      <c r="I3" s="61"/>
      <c r="J3" s="61" t="s">
        <v>0</v>
      </c>
      <c r="K3" s="61" t="s">
        <v>3</v>
      </c>
      <c r="L3" s="61" t="s">
        <v>4</v>
      </c>
      <c r="M3" s="61" t="s">
        <v>8</v>
      </c>
      <c r="N3" s="61" t="s">
        <v>2</v>
      </c>
      <c r="O3" s="61"/>
      <c r="P3" s="61"/>
      <c r="Q3" s="61" t="s">
        <v>0</v>
      </c>
      <c r="R3" s="61" t="s">
        <v>3</v>
      </c>
      <c r="S3" s="61" t="s">
        <v>4</v>
      </c>
      <c r="T3" s="61" t="s">
        <v>8</v>
      </c>
      <c r="U3" s="61" t="s">
        <v>2</v>
      </c>
      <c r="V3" s="61"/>
      <c r="W3" s="61"/>
      <c r="X3" s="61" t="s">
        <v>0</v>
      </c>
      <c r="Y3" s="61" t="s">
        <v>3</v>
      </c>
      <c r="Z3" s="61" t="s">
        <v>4</v>
      </c>
      <c r="AA3" s="61" t="s">
        <v>8</v>
      </c>
      <c r="AB3" s="61" t="s">
        <v>2</v>
      </c>
      <c r="AC3" s="61"/>
      <c r="AD3" s="61"/>
      <c r="AE3" s="61" t="s">
        <v>0</v>
      </c>
      <c r="AF3" s="61" t="s">
        <v>3</v>
      </c>
      <c r="AG3" s="61" t="s">
        <v>4</v>
      </c>
      <c r="AH3" s="61" t="s">
        <v>8</v>
      </c>
      <c r="AI3" s="61" t="s">
        <v>2</v>
      </c>
      <c r="AJ3" s="61"/>
      <c r="AK3" s="61"/>
      <c r="AL3" s="61" t="s">
        <v>0</v>
      </c>
      <c r="AM3" s="61" t="s">
        <v>3</v>
      </c>
      <c r="AN3" s="61" t="s">
        <v>4</v>
      </c>
      <c r="AO3" s="61" t="s">
        <v>8</v>
      </c>
      <c r="AP3" s="61" t="s">
        <v>2</v>
      </c>
      <c r="AQ3" s="61"/>
      <c r="AR3" s="61"/>
      <c r="AS3" s="61" t="s">
        <v>0</v>
      </c>
      <c r="AT3" s="61" t="s">
        <v>3</v>
      </c>
      <c r="AU3" s="61" t="s">
        <v>4</v>
      </c>
      <c r="AV3" s="61" t="s">
        <v>8</v>
      </c>
      <c r="AW3" s="61" t="s">
        <v>2</v>
      </c>
      <c r="AX3" s="61"/>
      <c r="AY3" s="61"/>
      <c r="AZ3" s="61" t="s">
        <v>0</v>
      </c>
      <c r="BA3" s="61" t="s">
        <v>3</v>
      </c>
      <c r="BB3" s="61" t="s">
        <v>4</v>
      </c>
      <c r="BC3" s="61" t="s">
        <v>8</v>
      </c>
      <c r="BD3" s="61" t="s">
        <v>2</v>
      </c>
      <c r="BE3" s="61"/>
      <c r="BF3" s="61"/>
      <c r="BG3" s="61" t="s">
        <v>0</v>
      </c>
      <c r="BH3" s="65" t="s">
        <v>1</v>
      </c>
      <c r="BI3" s="64" t="s">
        <v>9</v>
      </c>
      <c r="BJ3" s="66" t="s">
        <v>6</v>
      </c>
    </row>
    <row r="4" spans="1:62" s="1" customFormat="1" ht="12.75">
      <c r="A4" s="61"/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5"/>
      <c r="BI4" s="64"/>
      <c r="BJ4" s="66"/>
    </row>
    <row r="5" spans="1:62" s="38" customFormat="1" ht="12">
      <c r="A5" s="179">
        <v>1</v>
      </c>
      <c r="B5" s="180" t="s">
        <v>62</v>
      </c>
      <c r="C5" s="180" t="s">
        <v>63</v>
      </c>
      <c r="D5" s="181">
        <v>4</v>
      </c>
      <c r="E5" s="181">
        <v>3</v>
      </c>
      <c r="F5" s="182">
        <v>454</v>
      </c>
      <c r="G5" s="184">
        <f aca="true" t="shared" si="0" ref="G5:G12">((D5+E5)*100)/F5</f>
        <v>1.5418502202643172</v>
      </c>
      <c r="H5" s="184">
        <f aca="true" t="shared" si="1" ref="H5:H12">SUM(D5/F5)*100</f>
        <v>0.881057268722467</v>
      </c>
      <c r="I5" s="184">
        <f aca="true" t="shared" si="2" ref="I5:I12">SUM(E5/F5)*100</f>
        <v>0.6607929515418502</v>
      </c>
      <c r="J5" s="185">
        <f aca="true" t="shared" si="3" ref="J5:J12">ROUND(G5,4)</f>
        <v>1.5419</v>
      </c>
      <c r="K5" s="181">
        <v>2</v>
      </c>
      <c r="L5" s="181">
        <v>21</v>
      </c>
      <c r="M5" s="182">
        <v>366</v>
      </c>
      <c r="N5" s="184">
        <f aca="true" t="shared" si="4" ref="N5:N12">((K5+L5)*100)/M5</f>
        <v>6.284153005464481</v>
      </c>
      <c r="O5" s="184">
        <f aca="true" t="shared" si="5" ref="O5:O12">SUM(K5/M5)*100</f>
        <v>0.546448087431694</v>
      </c>
      <c r="P5" s="184">
        <f aca="true" t="shared" si="6" ref="P5:P12">SUM(L5/M5)*100</f>
        <v>5.737704918032787</v>
      </c>
      <c r="Q5" s="185">
        <f aca="true" t="shared" si="7" ref="Q5:Q12">ROUND(N5,4)</f>
        <v>6.2842</v>
      </c>
      <c r="R5" s="181">
        <v>2</v>
      </c>
      <c r="S5" s="181">
        <v>27</v>
      </c>
      <c r="T5" s="182">
        <v>453</v>
      </c>
      <c r="U5" s="184">
        <f aca="true" t="shared" si="8" ref="U5:U12">((R5+S5)*100)/T5</f>
        <v>6.401766004415011</v>
      </c>
      <c r="V5" s="184">
        <f aca="true" t="shared" si="9" ref="V5:V12">SUM(R5/T5)*100</f>
        <v>0.44150110375275936</v>
      </c>
      <c r="W5" s="184">
        <f aca="true" t="shared" si="10" ref="W5:W12">SUM(S5/T5)*100</f>
        <v>5.960264900662252</v>
      </c>
      <c r="X5" s="185">
        <f aca="true" t="shared" si="11" ref="X5:X12">ROUND(U5,4)</f>
        <v>6.4018</v>
      </c>
      <c r="Y5" s="181">
        <v>16</v>
      </c>
      <c r="Z5" s="181">
        <v>1</v>
      </c>
      <c r="AA5" s="182">
        <v>391</v>
      </c>
      <c r="AB5" s="184">
        <f aca="true" t="shared" si="12" ref="AB5:AB12">((Y5+Z5)*100)/AA5</f>
        <v>4.3478260869565215</v>
      </c>
      <c r="AC5" s="184">
        <f aca="true" t="shared" si="13" ref="AC5:AC12">SUM(Y5/AA5)*100</f>
        <v>4.092071611253197</v>
      </c>
      <c r="AD5" s="184">
        <f aca="true" t="shared" si="14" ref="AD5:AD12">SUM(Z5/AA5)*100</f>
        <v>0.2557544757033248</v>
      </c>
      <c r="AE5" s="185">
        <f aca="true" t="shared" si="15" ref="AE5:AE12">ROUND(AB5,4)</f>
        <v>4.3478</v>
      </c>
      <c r="AF5" s="181">
        <v>4</v>
      </c>
      <c r="AG5" s="181">
        <v>1</v>
      </c>
      <c r="AH5" s="182">
        <v>256</v>
      </c>
      <c r="AI5" s="184">
        <f aca="true" t="shared" si="16" ref="AI5:AI12">((AF5+AG5)*100)/AH5</f>
        <v>1.953125</v>
      </c>
      <c r="AJ5" s="184">
        <f aca="true" t="shared" si="17" ref="AJ5:AJ12">SUM(AF5/AH5)*100</f>
        <v>1.5625</v>
      </c>
      <c r="AK5" s="184">
        <f aca="true" t="shared" si="18" ref="AK5:AK12">SUM(AG5/AH5)*100</f>
        <v>0.390625</v>
      </c>
      <c r="AL5" s="185">
        <f aca="true" t="shared" si="19" ref="AL5:AL12">ROUND(AI5,4)</f>
        <v>1.9531</v>
      </c>
      <c r="AM5" s="181">
        <v>5</v>
      </c>
      <c r="AN5" s="181">
        <v>3</v>
      </c>
      <c r="AO5" s="182">
        <v>274</v>
      </c>
      <c r="AP5" s="184">
        <f aca="true" t="shared" si="20" ref="AP5:AP12">((AM5+AN5)*100)/AO5</f>
        <v>2.9197080291970803</v>
      </c>
      <c r="AQ5" s="184">
        <f aca="true" t="shared" si="21" ref="AQ5:AQ12">SUM(AM5/AO5)*100</f>
        <v>1.824817518248175</v>
      </c>
      <c r="AR5" s="184">
        <f aca="true" t="shared" si="22" ref="AR5:AR12">SUM(AN5/AO5)*100</f>
        <v>1.094890510948905</v>
      </c>
      <c r="AS5" s="185">
        <f aca="true" t="shared" si="23" ref="AS5:AS12">ROUND(AP5,4)</f>
        <v>2.9197</v>
      </c>
      <c r="AT5" s="181">
        <v>22</v>
      </c>
      <c r="AU5" s="181">
        <v>4</v>
      </c>
      <c r="AV5" s="182">
        <v>335</v>
      </c>
      <c r="AW5" s="184">
        <f aca="true" t="shared" si="24" ref="AW5:AW12">((AT5+AU5)*100)/AV5</f>
        <v>7.7611940298507465</v>
      </c>
      <c r="AX5" s="184">
        <f aca="true" t="shared" si="25" ref="AX5:AX12">SUM(AT5/AV5)*100</f>
        <v>6.567164179104477</v>
      </c>
      <c r="AY5" s="184">
        <f aca="true" t="shared" si="26" ref="AY5:AY12">SUM(AU5/AV5)*100</f>
        <v>1.1940298507462688</v>
      </c>
      <c r="AZ5" s="185">
        <f aca="true" t="shared" si="27" ref="AZ5:AZ12">ROUND(AW5,4)</f>
        <v>7.7612</v>
      </c>
      <c r="BA5" s="181">
        <v>16</v>
      </c>
      <c r="BB5" s="181">
        <v>13</v>
      </c>
      <c r="BC5" s="182">
        <v>281</v>
      </c>
      <c r="BD5" s="184">
        <f aca="true" t="shared" si="28" ref="BD5:BD12">((BA5+BB5)*100)/BC5</f>
        <v>10.320284697508896</v>
      </c>
      <c r="BE5" s="184">
        <f aca="true" t="shared" si="29" ref="BE5:BE12">SUM(BA5/BC5)*100</f>
        <v>5.6939501779359425</v>
      </c>
      <c r="BF5" s="184">
        <f aca="true" t="shared" si="30" ref="BF5:BF12">SUM(BB5/BC5)*100</f>
        <v>4.6263345195729535</v>
      </c>
      <c r="BG5" s="185">
        <f aca="true" t="shared" si="31" ref="BG5:BG12">ROUND(BD5,4)</f>
        <v>10.3203</v>
      </c>
      <c r="BH5" s="186">
        <f aca="true" t="shared" si="32" ref="BH5:BH12">COUNT(D5,E5,K5,L5,R5,S5,Y5,Z5,AF5,AG5,AM5,AN5,AT5,AU5,BA5,BB5)</f>
        <v>16</v>
      </c>
      <c r="BI5" s="187">
        <f aca="true" t="shared" si="33" ref="BI5:BI12">SUM(J5,Q5,X5,AE5,AL5,AS5,AZ5,BG5)</f>
        <v>41.53</v>
      </c>
      <c r="BJ5" s="179">
        <v>1</v>
      </c>
    </row>
    <row r="6" spans="1:62" s="38" customFormat="1" ht="12">
      <c r="A6" s="179">
        <v>2</v>
      </c>
      <c r="B6" s="180" t="s">
        <v>66</v>
      </c>
      <c r="C6" s="180" t="s">
        <v>67</v>
      </c>
      <c r="D6" s="181">
        <v>1</v>
      </c>
      <c r="E6" s="181">
        <v>19</v>
      </c>
      <c r="F6" s="182">
        <v>290</v>
      </c>
      <c r="G6" s="184">
        <f t="shared" si="0"/>
        <v>6.896551724137931</v>
      </c>
      <c r="H6" s="184">
        <f t="shared" si="1"/>
        <v>0.3448275862068966</v>
      </c>
      <c r="I6" s="184">
        <f t="shared" si="2"/>
        <v>6.551724137931035</v>
      </c>
      <c r="J6" s="185">
        <f t="shared" si="3"/>
        <v>6.8966</v>
      </c>
      <c r="K6" s="181">
        <v>22</v>
      </c>
      <c r="L6" s="181">
        <v>21</v>
      </c>
      <c r="M6" s="182">
        <v>453</v>
      </c>
      <c r="N6" s="184">
        <f t="shared" si="4"/>
        <v>9.492273730684326</v>
      </c>
      <c r="O6" s="184">
        <f t="shared" si="5"/>
        <v>4.856512141280353</v>
      </c>
      <c r="P6" s="184">
        <f t="shared" si="6"/>
        <v>4.635761589403973</v>
      </c>
      <c r="Q6" s="185">
        <f t="shared" si="7"/>
        <v>9.4923</v>
      </c>
      <c r="R6" s="181">
        <v>38</v>
      </c>
      <c r="S6" s="181">
        <v>4</v>
      </c>
      <c r="T6" s="182">
        <v>378</v>
      </c>
      <c r="U6" s="184">
        <f t="shared" si="8"/>
        <v>11.11111111111111</v>
      </c>
      <c r="V6" s="184">
        <f t="shared" si="9"/>
        <v>10.052910052910052</v>
      </c>
      <c r="W6" s="184">
        <f t="shared" si="10"/>
        <v>1.0582010582010581</v>
      </c>
      <c r="X6" s="185">
        <f t="shared" si="11"/>
        <v>11.1111</v>
      </c>
      <c r="Y6" s="181">
        <v>1</v>
      </c>
      <c r="Z6" s="181">
        <v>7</v>
      </c>
      <c r="AA6" s="182">
        <v>325</v>
      </c>
      <c r="AB6" s="184">
        <f t="shared" si="12"/>
        <v>2.4615384615384617</v>
      </c>
      <c r="AC6" s="184">
        <f t="shared" si="13"/>
        <v>0.3076923076923077</v>
      </c>
      <c r="AD6" s="184">
        <f t="shared" si="14"/>
        <v>2.1538461538461537</v>
      </c>
      <c r="AE6" s="185">
        <f t="shared" si="15"/>
        <v>2.4615</v>
      </c>
      <c r="AF6" s="181">
        <v>11</v>
      </c>
      <c r="AG6" s="181">
        <v>1</v>
      </c>
      <c r="AH6" s="182">
        <v>274</v>
      </c>
      <c r="AI6" s="184">
        <f t="shared" si="16"/>
        <v>4.37956204379562</v>
      </c>
      <c r="AJ6" s="184">
        <f t="shared" si="17"/>
        <v>4.014598540145985</v>
      </c>
      <c r="AK6" s="184">
        <f t="shared" si="18"/>
        <v>0.36496350364963503</v>
      </c>
      <c r="AL6" s="185">
        <f t="shared" si="19"/>
        <v>4.3796</v>
      </c>
      <c r="AM6" s="181">
        <v>2</v>
      </c>
      <c r="AN6" s="181">
        <v>4</v>
      </c>
      <c r="AO6" s="182">
        <v>281</v>
      </c>
      <c r="AP6" s="184">
        <f t="shared" si="20"/>
        <v>2.1352313167259784</v>
      </c>
      <c r="AQ6" s="184">
        <f t="shared" si="21"/>
        <v>0.7117437722419928</v>
      </c>
      <c r="AR6" s="184">
        <f t="shared" si="22"/>
        <v>1.4234875444839856</v>
      </c>
      <c r="AS6" s="185">
        <f t="shared" si="23"/>
        <v>2.1352</v>
      </c>
      <c r="AT6" s="181">
        <v>2</v>
      </c>
      <c r="AU6" s="181">
        <v>5</v>
      </c>
      <c r="AV6" s="182">
        <v>189</v>
      </c>
      <c r="AW6" s="184">
        <f t="shared" si="24"/>
        <v>3.7037037037037037</v>
      </c>
      <c r="AX6" s="184">
        <f t="shared" si="25"/>
        <v>1.0582010582010581</v>
      </c>
      <c r="AY6" s="184">
        <f t="shared" si="26"/>
        <v>2.6455026455026456</v>
      </c>
      <c r="AZ6" s="185">
        <f t="shared" si="27"/>
        <v>3.7037</v>
      </c>
      <c r="BA6" s="181">
        <v>16</v>
      </c>
      <c r="BB6" s="181">
        <v>12</v>
      </c>
      <c r="BC6" s="182">
        <v>229</v>
      </c>
      <c r="BD6" s="184">
        <f t="shared" si="28"/>
        <v>12.22707423580786</v>
      </c>
      <c r="BE6" s="184">
        <f t="shared" si="29"/>
        <v>6.986899563318777</v>
      </c>
      <c r="BF6" s="184">
        <f t="shared" si="30"/>
        <v>5.240174672489083</v>
      </c>
      <c r="BG6" s="185">
        <f t="shared" si="31"/>
        <v>12.2271</v>
      </c>
      <c r="BH6" s="186">
        <f t="shared" si="32"/>
        <v>16</v>
      </c>
      <c r="BI6" s="187">
        <f t="shared" si="33"/>
        <v>52.40709999999999</v>
      </c>
      <c r="BJ6" s="179">
        <v>2</v>
      </c>
    </row>
    <row r="7" spans="1:62" s="56" customFormat="1" ht="12">
      <c r="A7" s="179">
        <v>3</v>
      </c>
      <c r="B7" s="180" t="s">
        <v>53</v>
      </c>
      <c r="C7" s="180" t="s">
        <v>54</v>
      </c>
      <c r="D7" s="181">
        <v>44</v>
      </c>
      <c r="E7" s="181">
        <v>20</v>
      </c>
      <c r="F7" s="182">
        <v>619</v>
      </c>
      <c r="G7" s="184">
        <f t="shared" si="0"/>
        <v>10.339256865912763</v>
      </c>
      <c r="H7" s="184">
        <f t="shared" si="1"/>
        <v>7.1082390953150245</v>
      </c>
      <c r="I7" s="184">
        <f t="shared" si="2"/>
        <v>3.231017770597738</v>
      </c>
      <c r="J7" s="185">
        <f t="shared" si="3"/>
        <v>10.3393</v>
      </c>
      <c r="K7" s="181">
        <v>12</v>
      </c>
      <c r="L7" s="181">
        <v>21</v>
      </c>
      <c r="M7" s="182">
        <v>210</v>
      </c>
      <c r="N7" s="184">
        <f t="shared" si="4"/>
        <v>15.714285714285714</v>
      </c>
      <c r="O7" s="184">
        <f t="shared" si="5"/>
        <v>5.714285714285714</v>
      </c>
      <c r="P7" s="184">
        <f t="shared" si="6"/>
        <v>10</v>
      </c>
      <c r="Q7" s="185">
        <f t="shared" si="7"/>
        <v>15.7143</v>
      </c>
      <c r="R7" s="181">
        <v>7</v>
      </c>
      <c r="S7" s="181">
        <v>6</v>
      </c>
      <c r="T7" s="182">
        <v>205</v>
      </c>
      <c r="U7" s="184">
        <f t="shared" si="8"/>
        <v>6.341463414634147</v>
      </c>
      <c r="V7" s="184">
        <f t="shared" si="9"/>
        <v>3.414634146341464</v>
      </c>
      <c r="W7" s="184">
        <f t="shared" si="10"/>
        <v>2.9268292682926833</v>
      </c>
      <c r="X7" s="185">
        <f t="shared" si="11"/>
        <v>6.3415</v>
      </c>
      <c r="Y7" s="181">
        <v>18</v>
      </c>
      <c r="Z7" s="181">
        <v>43</v>
      </c>
      <c r="AA7" s="182">
        <v>632</v>
      </c>
      <c r="AB7" s="184">
        <f t="shared" si="12"/>
        <v>9.651898734177216</v>
      </c>
      <c r="AC7" s="184">
        <f t="shared" si="13"/>
        <v>2.848101265822785</v>
      </c>
      <c r="AD7" s="184">
        <f t="shared" si="14"/>
        <v>6.80379746835443</v>
      </c>
      <c r="AE7" s="185">
        <f t="shared" si="15"/>
        <v>9.6519</v>
      </c>
      <c r="AF7" s="181">
        <v>7</v>
      </c>
      <c r="AG7" s="181">
        <v>6</v>
      </c>
      <c r="AH7" s="182">
        <v>422</v>
      </c>
      <c r="AI7" s="184">
        <f t="shared" si="16"/>
        <v>3.080568720379147</v>
      </c>
      <c r="AJ7" s="184">
        <f t="shared" si="17"/>
        <v>1.6587677725118484</v>
      </c>
      <c r="AK7" s="184">
        <f t="shared" si="18"/>
        <v>1.4218009478672986</v>
      </c>
      <c r="AL7" s="185">
        <f t="shared" si="19"/>
        <v>3.0806</v>
      </c>
      <c r="AM7" s="181">
        <v>7</v>
      </c>
      <c r="AN7" s="181">
        <v>5</v>
      </c>
      <c r="AO7" s="182">
        <v>102</v>
      </c>
      <c r="AP7" s="184">
        <f t="shared" si="20"/>
        <v>11.764705882352942</v>
      </c>
      <c r="AQ7" s="184">
        <f t="shared" si="21"/>
        <v>6.862745098039216</v>
      </c>
      <c r="AR7" s="184">
        <f t="shared" si="22"/>
        <v>4.901960784313726</v>
      </c>
      <c r="AS7" s="185">
        <f t="shared" si="23"/>
        <v>11.7647</v>
      </c>
      <c r="AT7" s="181">
        <v>7</v>
      </c>
      <c r="AU7" s="181">
        <v>17</v>
      </c>
      <c r="AV7" s="182">
        <v>139</v>
      </c>
      <c r="AW7" s="184">
        <f t="shared" si="24"/>
        <v>17.26618705035971</v>
      </c>
      <c r="AX7" s="184">
        <f t="shared" si="25"/>
        <v>5.0359712230215825</v>
      </c>
      <c r="AY7" s="184">
        <f t="shared" si="26"/>
        <v>12.23021582733813</v>
      </c>
      <c r="AZ7" s="185">
        <f t="shared" si="27"/>
        <v>17.2662</v>
      </c>
      <c r="BA7" s="181">
        <v>15</v>
      </c>
      <c r="BB7" s="181">
        <v>2</v>
      </c>
      <c r="BC7" s="182">
        <v>526</v>
      </c>
      <c r="BD7" s="184">
        <f t="shared" si="28"/>
        <v>3.2319391634980987</v>
      </c>
      <c r="BE7" s="184">
        <f t="shared" si="29"/>
        <v>2.8517110266159698</v>
      </c>
      <c r="BF7" s="184">
        <f t="shared" si="30"/>
        <v>0.38022813688212925</v>
      </c>
      <c r="BG7" s="185">
        <f t="shared" si="31"/>
        <v>3.2319</v>
      </c>
      <c r="BH7" s="186">
        <f t="shared" si="32"/>
        <v>16</v>
      </c>
      <c r="BI7" s="187">
        <f t="shared" si="33"/>
        <v>77.39039999999999</v>
      </c>
      <c r="BJ7" s="179">
        <v>3</v>
      </c>
    </row>
    <row r="8" spans="1:62" s="56" customFormat="1" ht="12">
      <c r="A8" s="179">
        <v>4</v>
      </c>
      <c r="B8" s="180" t="s">
        <v>84</v>
      </c>
      <c r="C8" s="180" t="s">
        <v>85</v>
      </c>
      <c r="D8" s="181">
        <v>45</v>
      </c>
      <c r="E8" s="181">
        <v>31</v>
      </c>
      <c r="F8" s="182">
        <v>1237</v>
      </c>
      <c r="G8" s="184">
        <f t="shared" si="0"/>
        <v>6.143896523848019</v>
      </c>
      <c r="H8" s="184">
        <f t="shared" si="1"/>
        <v>3.637833468067906</v>
      </c>
      <c r="I8" s="184">
        <f t="shared" si="2"/>
        <v>2.506063055780113</v>
      </c>
      <c r="J8" s="185">
        <f t="shared" si="3"/>
        <v>6.1439</v>
      </c>
      <c r="K8" s="181">
        <v>31</v>
      </c>
      <c r="L8" s="181">
        <v>61</v>
      </c>
      <c r="M8" s="182">
        <v>755</v>
      </c>
      <c r="N8" s="184">
        <f t="shared" si="4"/>
        <v>12.185430463576159</v>
      </c>
      <c r="O8" s="184">
        <f t="shared" si="5"/>
        <v>4.105960264900662</v>
      </c>
      <c r="P8" s="184">
        <f t="shared" si="6"/>
        <v>8.079470198675496</v>
      </c>
      <c r="Q8" s="185">
        <f t="shared" si="7"/>
        <v>12.1854</v>
      </c>
      <c r="R8" s="181">
        <v>13</v>
      </c>
      <c r="S8" s="181">
        <v>177</v>
      </c>
      <c r="T8" s="182">
        <v>1107</v>
      </c>
      <c r="U8" s="184">
        <f t="shared" si="8"/>
        <v>17.163504968383016</v>
      </c>
      <c r="V8" s="184">
        <f t="shared" si="9"/>
        <v>1.1743450767841013</v>
      </c>
      <c r="W8" s="184">
        <f t="shared" si="10"/>
        <v>15.989159891598916</v>
      </c>
      <c r="X8" s="185">
        <f t="shared" si="11"/>
        <v>17.1635</v>
      </c>
      <c r="Y8" s="181">
        <v>72</v>
      </c>
      <c r="Z8" s="181">
        <v>30</v>
      </c>
      <c r="AA8" s="182">
        <v>1420</v>
      </c>
      <c r="AB8" s="184">
        <f t="shared" si="12"/>
        <v>7.183098591549296</v>
      </c>
      <c r="AC8" s="184">
        <f t="shared" si="13"/>
        <v>5.070422535211268</v>
      </c>
      <c r="AD8" s="184">
        <f t="shared" si="14"/>
        <v>2.112676056338028</v>
      </c>
      <c r="AE8" s="185">
        <f t="shared" si="15"/>
        <v>7.1831</v>
      </c>
      <c r="AF8" s="181">
        <v>118</v>
      </c>
      <c r="AG8" s="181">
        <v>17</v>
      </c>
      <c r="AH8" s="182">
        <v>1373</v>
      </c>
      <c r="AI8" s="184">
        <f t="shared" si="16"/>
        <v>9.832483612527312</v>
      </c>
      <c r="AJ8" s="184">
        <f t="shared" si="17"/>
        <v>8.594319009468318</v>
      </c>
      <c r="AK8" s="184">
        <f t="shared" si="18"/>
        <v>1.2381646030589948</v>
      </c>
      <c r="AL8" s="185">
        <f t="shared" si="19"/>
        <v>9.8325</v>
      </c>
      <c r="AM8" s="181">
        <v>96</v>
      </c>
      <c r="AN8" s="181">
        <v>8</v>
      </c>
      <c r="AO8" s="182">
        <v>1051</v>
      </c>
      <c r="AP8" s="184">
        <f t="shared" si="20"/>
        <v>9.895337773549</v>
      </c>
      <c r="AQ8" s="184">
        <f t="shared" si="21"/>
        <v>9.134157944814463</v>
      </c>
      <c r="AR8" s="184">
        <f t="shared" si="22"/>
        <v>0.7611798287345386</v>
      </c>
      <c r="AS8" s="185">
        <f t="shared" si="23"/>
        <v>9.8953</v>
      </c>
      <c r="AT8" s="181">
        <v>10</v>
      </c>
      <c r="AU8" s="181">
        <v>9</v>
      </c>
      <c r="AV8" s="182">
        <v>899</v>
      </c>
      <c r="AW8" s="184">
        <f t="shared" si="24"/>
        <v>2.1134593993325916</v>
      </c>
      <c r="AX8" s="184">
        <f t="shared" si="25"/>
        <v>1.1123470522803114</v>
      </c>
      <c r="AY8" s="184">
        <f t="shared" si="26"/>
        <v>1.0011123470522802</v>
      </c>
      <c r="AZ8" s="185">
        <f t="shared" si="27"/>
        <v>2.1135</v>
      </c>
      <c r="BA8" s="181">
        <v>83</v>
      </c>
      <c r="BB8" s="181">
        <v>19</v>
      </c>
      <c r="BC8" s="182">
        <v>562</v>
      </c>
      <c r="BD8" s="184">
        <f t="shared" si="28"/>
        <v>18.14946619217082</v>
      </c>
      <c r="BE8" s="184">
        <f t="shared" si="29"/>
        <v>14.768683274021353</v>
      </c>
      <c r="BF8" s="184">
        <f t="shared" si="30"/>
        <v>3.3807829181494666</v>
      </c>
      <c r="BG8" s="185">
        <f t="shared" si="31"/>
        <v>18.1495</v>
      </c>
      <c r="BH8" s="186">
        <f t="shared" si="32"/>
        <v>16</v>
      </c>
      <c r="BI8" s="187">
        <f t="shared" si="33"/>
        <v>82.66669999999999</v>
      </c>
      <c r="BJ8" s="204">
        <v>4</v>
      </c>
    </row>
    <row r="9" spans="1:62" s="56" customFormat="1" ht="12">
      <c r="A9" s="179">
        <v>5</v>
      </c>
      <c r="B9" s="180" t="s">
        <v>46</v>
      </c>
      <c r="C9" s="180" t="s">
        <v>47</v>
      </c>
      <c r="D9" s="181">
        <v>69</v>
      </c>
      <c r="E9" s="181">
        <v>257</v>
      </c>
      <c r="F9" s="182">
        <v>1712</v>
      </c>
      <c r="G9" s="184">
        <f t="shared" si="0"/>
        <v>19.042056074766354</v>
      </c>
      <c r="H9" s="184">
        <f t="shared" si="1"/>
        <v>4.030373831775701</v>
      </c>
      <c r="I9" s="184">
        <f t="shared" si="2"/>
        <v>15.011682242990654</v>
      </c>
      <c r="J9" s="185">
        <f t="shared" si="3"/>
        <v>19.0421</v>
      </c>
      <c r="K9" s="181">
        <v>18</v>
      </c>
      <c r="L9" s="181">
        <v>42</v>
      </c>
      <c r="M9" s="182">
        <v>215</v>
      </c>
      <c r="N9" s="184">
        <f t="shared" si="4"/>
        <v>27.906976744186046</v>
      </c>
      <c r="O9" s="184">
        <f t="shared" si="5"/>
        <v>8.372093023255815</v>
      </c>
      <c r="P9" s="184">
        <f t="shared" si="6"/>
        <v>19.53488372093023</v>
      </c>
      <c r="Q9" s="185">
        <f t="shared" si="7"/>
        <v>27.907</v>
      </c>
      <c r="R9" s="181">
        <v>171</v>
      </c>
      <c r="S9" s="181">
        <v>17</v>
      </c>
      <c r="T9" s="182">
        <v>1811</v>
      </c>
      <c r="U9" s="184">
        <f t="shared" si="8"/>
        <v>10.38100496963004</v>
      </c>
      <c r="V9" s="184">
        <f t="shared" si="9"/>
        <v>9.442297073440088</v>
      </c>
      <c r="W9" s="184">
        <f t="shared" si="10"/>
        <v>0.9387078961899503</v>
      </c>
      <c r="X9" s="185">
        <f t="shared" si="11"/>
        <v>10.381</v>
      </c>
      <c r="Y9" s="181">
        <v>127</v>
      </c>
      <c r="Z9" s="181">
        <v>65</v>
      </c>
      <c r="AA9" s="182">
        <v>2062</v>
      </c>
      <c r="AB9" s="184">
        <f t="shared" si="12"/>
        <v>9.311348205625606</v>
      </c>
      <c r="AC9" s="184">
        <f t="shared" si="13"/>
        <v>6.159068865179437</v>
      </c>
      <c r="AD9" s="184">
        <f t="shared" si="14"/>
        <v>3.1522793404461686</v>
      </c>
      <c r="AE9" s="185">
        <f t="shared" si="15"/>
        <v>9.3113</v>
      </c>
      <c r="AF9" s="181">
        <v>122</v>
      </c>
      <c r="AG9" s="181">
        <v>134</v>
      </c>
      <c r="AH9" s="182">
        <v>1105</v>
      </c>
      <c r="AI9" s="184">
        <f t="shared" si="16"/>
        <v>23.167420814479637</v>
      </c>
      <c r="AJ9" s="184">
        <f t="shared" si="17"/>
        <v>11.040723981900452</v>
      </c>
      <c r="AK9" s="184">
        <f t="shared" si="18"/>
        <v>12.126696832579185</v>
      </c>
      <c r="AL9" s="185">
        <f t="shared" si="19"/>
        <v>23.1674</v>
      </c>
      <c r="AM9" s="181">
        <v>38</v>
      </c>
      <c r="AN9" s="181">
        <v>28</v>
      </c>
      <c r="AO9" s="182">
        <v>1107</v>
      </c>
      <c r="AP9" s="184">
        <f t="shared" si="20"/>
        <v>5.9620596205962055</v>
      </c>
      <c r="AQ9" s="184">
        <f t="shared" si="21"/>
        <v>3.4327009936766033</v>
      </c>
      <c r="AR9" s="184">
        <f t="shared" si="22"/>
        <v>2.5293586269196027</v>
      </c>
      <c r="AS9" s="185">
        <f t="shared" si="23"/>
        <v>5.9621</v>
      </c>
      <c r="AT9" s="181">
        <v>108</v>
      </c>
      <c r="AU9" s="181">
        <v>9</v>
      </c>
      <c r="AV9" s="182">
        <v>1420</v>
      </c>
      <c r="AW9" s="184">
        <f t="shared" si="24"/>
        <v>8.23943661971831</v>
      </c>
      <c r="AX9" s="184">
        <f t="shared" si="25"/>
        <v>7.605633802816901</v>
      </c>
      <c r="AY9" s="184">
        <f t="shared" si="26"/>
        <v>0.6338028169014085</v>
      </c>
      <c r="AZ9" s="185">
        <f t="shared" si="27"/>
        <v>8.2394</v>
      </c>
      <c r="BA9" s="181">
        <v>15</v>
      </c>
      <c r="BB9" s="181">
        <v>39</v>
      </c>
      <c r="BC9" s="182">
        <v>1373</v>
      </c>
      <c r="BD9" s="184">
        <f t="shared" si="28"/>
        <v>3.932993445010925</v>
      </c>
      <c r="BE9" s="184">
        <f t="shared" si="29"/>
        <v>1.0924981791697013</v>
      </c>
      <c r="BF9" s="184">
        <f t="shared" si="30"/>
        <v>2.8404952658412235</v>
      </c>
      <c r="BG9" s="185">
        <f t="shared" si="31"/>
        <v>3.933</v>
      </c>
      <c r="BH9" s="186">
        <f t="shared" si="32"/>
        <v>16</v>
      </c>
      <c r="BI9" s="187">
        <f t="shared" si="33"/>
        <v>107.94330000000002</v>
      </c>
      <c r="BJ9" s="179">
        <v>5</v>
      </c>
    </row>
    <row r="10" spans="1:62" s="56" customFormat="1" ht="12">
      <c r="A10" s="179">
        <v>6</v>
      </c>
      <c r="B10" s="180" t="s">
        <v>106</v>
      </c>
      <c r="C10" s="180" t="s">
        <v>107</v>
      </c>
      <c r="D10" s="181"/>
      <c r="E10" s="181">
        <v>2</v>
      </c>
      <c r="F10" s="182">
        <v>261</v>
      </c>
      <c r="G10" s="184">
        <f t="shared" si="0"/>
        <v>0.7662835249042146</v>
      </c>
      <c r="H10" s="184">
        <f t="shared" si="1"/>
        <v>0</v>
      </c>
      <c r="I10" s="184">
        <f t="shared" si="2"/>
        <v>0.7662835249042145</v>
      </c>
      <c r="J10" s="185">
        <f t="shared" si="3"/>
        <v>0.7663</v>
      </c>
      <c r="K10" s="181">
        <v>14</v>
      </c>
      <c r="L10" s="181">
        <v>23</v>
      </c>
      <c r="M10" s="182">
        <v>405</v>
      </c>
      <c r="N10" s="184">
        <f t="shared" si="4"/>
        <v>9.135802469135802</v>
      </c>
      <c r="O10" s="184">
        <f t="shared" si="5"/>
        <v>3.45679012345679</v>
      </c>
      <c r="P10" s="184">
        <f t="shared" si="6"/>
        <v>5.679012345679013</v>
      </c>
      <c r="Q10" s="185">
        <f t="shared" si="7"/>
        <v>9.1358</v>
      </c>
      <c r="R10" s="181">
        <v>4</v>
      </c>
      <c r="S10" s="181">
        <v>3</v>
      </c>
      <c r="T10" s="182">
        <v>364</v>
      </c>
      <c r="U10" s="184">
        <f t="shared" si="8"/>
        <v>1.9230769230769231</v>
      </c>
      <c r="V10" s="184">
        <f t="shared" si="9"/>
        <v>1.098901098901099</v>
      </c>
      <c r="W10" s="184">
        <f t="shared" si="10"/>
        <v>0.8241758241758242</v>
      </c>
      <c r="X10" s="185">
        <f t="shared" si="11"/>
        <v>1.9231</v>
      </c>
      <c r="Y10" s="181">
        <v>27</v>
      </c>
      <c r="Z10" s="181">
        <v>21</v>
      </c>
      <c r="AA10" s="182">
        <v>381</v>
      </c>
      <c r="AB10" s="184">
        <f t="shared" si="12"/>
        <v>12.598425196850394</v>
      </c>
      <c r="AC10" s="184">
        <f t="shared" si="13"/>
        <v>7.086614173228346</v>
      </c>
      <c r="AD10" s="184">
        <f t="shared" si="14"/>
        <v>5.511811023622047</v>
      </c>
      <c r="AE10" s="185">
        <f t="shared" si="15"/>
        <v>12.5984</v>
      </c>
      <c r="AF10" s="181">
        <v>12</v>
      </c>
      <c r="AG10" s="181">
        <v>1</v>
      </c>
      <c r="AH10" s="182">
        <v>148</v>
      </c>
      <c r="AI10" s="184">
        <f t="shared" si="16"/>
        <v>8.783783783783784</v>
      </c>
      <c r="AJ10" s="184">
        <f t="shared" si="17"/>
        <v>8.108108108108109</v>
      </c>
      <c r="AK10" s="184">
        <f t="shared" si="18"/>
        <v>0.6756756756756757</v>
      </c>
      <c r="AL10" s="185">
        <f t="shared" si="19"/>
        <v>8.7838</v>
      </c>
      <c r="AM10" s="181">
        <v>28</v>
      </c>
      <c r="AN10" s="181">
        <v>15</v>
      </c>
      <c r="AO10" s="182">
        <v>224</v>
      </c>
      <c r="AP10" s="184">
        <f t="shared" si="20"/>
        <v>19.196428571428573</v>
      </c>
      <c r="AQ10" s="184">
        <f t="shared" si="21"/>
        <v>12.5</v>
      </c>
      <c r="AR10" s="184">
        <f t="shared" si="22"/>
        <v>6.696428571428571</v>
      </c>
      <c r="AS10" s="185">
        <f t="shared" si="23"/>
        <v>19.1964</v>
      </c>
      <c r="AT10" s="181">
        <v>14</v>
      </c>
      <c r="AU10" s="181">
        <v>35</v>
      </c>
      <c r="AV10" s="182">
        <v>198</v>
      </c>
      <c r="AW10" s="184">
        <f t="shared" si="24"/>
        <v>24.747474747474747</v>
      </c>
      <c r="AX10" s="184">
        <f t="shared" si="25"/>
        <v>7.07070707070707</v>
      </c>
      <c r="AY10" s="184">
        <f t="shared" si="26"/>
        <v>17.67676767676768</v>
      </c>
      <c r="AZ10" s="185">
        <f t="shared" si="27"/>
        <v>24.7475</v>
      </c>
      <c r="BA10" s="181">
        <v>1</v>
      </c>
      <c r="BB10" s="181">
        <v>4</v>
      </c>
      <c r="BC10" s="182">
        <v>106</v>
      </c>
      <c r="BD10" s="184">
        <f t="shared" si="28"/>
        <v>4.716981132075472</v>
      </c>
      <c r="BE10" s="184">
        <f t="shared" si="29"/>
        <v>0.9433962264150944</v>
      </c>
      <c r="BF10" s="184">
        <f t="shared" si="30"/>
        <v>3.7735849056603774</v>
      </c>
      <c r="BG10" s="185">
        <f t="shared" si="31"/>
        <v>4.717</v>
      </c>
      <c r="BH10" s="186">
        <f t="shared" si="32"/>
        <v>15</v>
      </c>
      <c r="BI10" s="187">
        <f t="shared" si="33"/>
        <v>81.8683</v>
      </c>
      <c r="BJ10" s="179">
        <v>6</v>
      </c>
    </row>
    <row r="11" spans="1:62" s="56" customFormat="1" ht="12">
      <c r="A11" s="179">
        <v>7</v>
      </c>
      <c r="B11" s="180" t="s">
        <v>136</v>
      </c>
      <c r="C11" s="180" t="s">
        <v>137</v>
      </c>
      <c r="D11" s="181">
        <v>123</v>
      </c>
      <c r="E11" s="181">
        <v>5</v>
      </c>
      <c r="F11" s="182">
        <v>604</v>
      </c>
      <c r="G11" s="184">
        <f t="shared" si="0"/>
        <v>21.192052980132452</v>
      </c>
      <c r="H11" s="184">
        <f t="shared" si="1"/>
        <v>20.364238410596027</v>
      </c>
      <c r="I11" s="184">
        <f t="shared" si="2"/>
        <v>0.8278145695364238</v>
      </c>
      <c r="J11" s="185">
        <f t="shared" si="3"/>
        <v>21.1921</v>
      </c>
      <c r="K11" s="181">
        <v>13</v>
      </c>
      <c r="L11" s="181">
        <v>35</v>
      </c>
      <c r="M11" s="182">
        <v>183</v>
      </c>
      <c r="N11" s="184">
        <f t="shared" si="4"/>
        <v>26.229508196721312</v>
      </c>
      <c r="O11" s="184">
        <f t="shared" si="5"/>
        <v>7.103825136612022</v>
      </c>
      <c r="P11" s="184">
        <f t="shared" si="6"/>
        <v>19.12568306010929</v>
      </c>
      <c r="Q11" s="185">
        <f t="shared" si="7"/>
        <v>26.2295</v>
      </c>
      <c r="R11" s="181">
        <v>9</v>
      </c>
      <c r="S11" s="181">
        <v>206</v>
      </c>
      <c r="T11" s="182">
        <v>881</v>
      </c>
      <c r="U11" s="184">
        <f t="shared" si="8"/>
        <v>24.404086265607265</v>
      </c>
      <c r="V11" s="184">
        <f t="shared" si="9"/>
        <v>1.0215664018161181</v>
      </c>
      <c r="W11" s="184">
        <f t="shared" si="10"/>
        <v>23.382519863791146</v>
      </c>
      <c r="X11" s="185">
        <f t="shared" si="11"/>
        <v>24.4041</v>
      </c>
      <c r="Y11" s="181">
        <v>11</v>
      </c>
      <c r="Z11" s="181">
        <v>18</v>
      </c>
      <c r="AA11" s="182">
        <v>177</v>
      </c>
      <c r="AB11" s="184">
        <f t="shared" si="12"/>
        <v>16.384180790960453</v>
      </c>
      <c r="AC11" s="184">
        <f t="shared" si="13"/>
        <v>6.214689265536723</v>
      </c>
      <c r="AD11" s="184">
        <f t="shared" si="14"/>
        <v>10.16949152542373</v>
      </c>
      <c r="AE11" s="185">
        <f t="shared" si="15"/>
        <v>16.3842</v>
      </c>
      <c r="AF11" s="181">
        <v>36</v>
      </c>
      <c r="AG11" s="181">
        <v>24</v>
      </c>
      <c r="AH11" s="182">
        <v>188</v>
      </c>
      <c r="AI11" s="184">
        <f t="shared" si="16"/>
        <v>31.914893617021278</v>
      </c>
      <c r="AJ11" s="184">
        <f t="shared" si="17"/>
        <v>19.148936170212767</v>
      </c>
      <c r="AK11" s="184">
        <f t="shared" si="18"/>
        <v>12.76595744680851</v>
      </c>
      <c r="AL11" s="185">
        <f t="shared" si="19"/>
        <v>31.9149</v>
      </c>
      <c r="AM11" s="181">
        <v>21</v>
      </c>
      <c r="AN11" s="181">
        <v>12</v>
      </c>
      <c r="AO11" s="182">
        <v>422</v>
      </c>
      <c r="AP11" s="184">
        <f t="shared" si="20"/>
        <v>7.819905213270142</v>
      </c>
      <c r="AQ11" s="184">
        <f t="shared" si="21"/>
        <v>4.976303317535545</v>
      </c>
      <c r="AR11" s="184">
        <f t="shared" si="22"/>
        <v>2.843601895734597</v>
      </c>
      <c r="AS11" s="185">
        <f t="shared" si="23"/>
        <v>7.8199</v>
      </c>
      <c r="AT11" s="181">
        <v>20</v>
      </c>
      <c r="AU11" s="181">
        <v>34</v>
      </c>
      <c r="AV11" s="182">
        <v>391</v>
      </c>
      <c r="AW11" s="184">
        <f t="shared" si="24"/>
        <v>13.81074168797954</v>
      </c>
      <c r="AX11" s="184">
        <f t="shared" si="25"/>
        <v>5.115089514066496</v>
      </c>
      <c r="AY11" s="184">
        <f t="shared" si="26"/>
        <v>8.695652173913043</v>
      </c>
      <c r="AZ11" s="185">
        <f t="shared" si="27"/>
        <v>13.8107</v>
      </c>
      <c r="BA11" s="181">
        <v>7</v>
      </c>
      <c r="BB11" s="181"/>
      <c r="BC11" s="182">
        <v>675</v>
      </c>
      <c r="BD11" s="184">
        <f t="shared" si="28"/>
        <v>1.037037037037037</v>
      </c>
      <c r="BE11" s="184">
        <f t="shared" si="29"/>
        <v>1.037037037037037</v>
      </c>
      <c r="BF11" s="184">
        <f t="shared" si="30"/>
        <v>0</v>
      </c>
      <c r="BG11" s="185">
        <f t="shared" si="31"/>
        <v>1.037</v>
      </c>
      <c r="BH11" s="186">
        <f t="shared" si="32"/>
        <v>15</v>
      </c>
      <c r="BI11" s="187">
        <f t="shared" si="33"/>
        <v>142.79240000000001</v>
      </c>
      <c r="BJ11" s="179">
        <v>7</v>
      </c>
    </row>
    <row r="12" spans="1:62" s="56" customFormat="1" ht="12">
      <c r="A12" s="179">
        <v>8</v>
      </c>
      <c r="B12" s="180" t="s">
        <v>151</v>
      </c>
      <c r="C12" s="180" t="s">
        <v>63</v>
      </c>
      <c r="D12" s="181">
        <v>30</v>
      </c>
      <c r="E12" s="181">
        <v>33</v>
      </c>
      <c r="F12" s="182">
        <v>220</v>
      </c>
      <c r="G12" s="184">
        <f t="shared" si="0"/>
        <v>28.636363636363637</v>
      </c>
      <c r="H12" s="184">
        <f t="shared" si="1"/>
        <v>13.636363636363635</v>
      </c>
      <c r="I12" s="184">
        <f t="shared" si="2"/>
        <v>15</v>
      </c>
      <c r="J12" s="185">
        <f t="shared" si="3"/>
        <v>28.6364</v>
      </c>
      <c r="K12" s="181">
        <v>34</v>
      </c>
      <c r="L12" s="181">
        <v>54</v>
      </c>
      <c r="M12" s="182">
        <v>335</v>
      </c>
      <c r="N12" s="184">
        <f t="shared" si="4"/>
        <v>26.26865671641791</v>
      </c>
      <c r="O12" s="184">
        <f t="shared" si="5"/>
        <v>10.149253731343283</v>
      </c>
      <c r="P12" s="184">
        <f t="shared" si="6"/>
        <v>16.119402985074625</v>
      </c>
      <c r="Q12" s="185">
        <f t="shared" si="7"/>
        <v>26.2687</v>
      </c>
      <c r="R12" s="181">
        <v>67</v>
      </c>
      <c r="S12" s="181">
        <v>28</v>
      </c>
      <c r="T12" s="182">
        <v>290</v>
      </c>
      <c r="U12" s="184">
        <f t="shared" si="8"/>
        <v>32.758620689655174</v>
      </c>
      <c r="V12" s="184">
        <f t="shared" si="9"/>
        <v>23.103448275862068</v>
      </c>
      <c r="W12" s="184">
        <f t="shared" si="10"/>
        <v>9.655172413793103</v>
      </c>
      <c r="X12" s="185">
        <f t="shared" si="11"/>
        <v>32.7586</v>
      </c>
      <c r="Y12" s="181">
        <v>58</v>
      </c>
      <c r="Z12" s="181">
        <v>32</v>
      </c>
      <c r="AA12" s="182">
        <v>523</v>
      </c>
      <c r="AB12" s="184">
        <f t="shared" si="12"/>
        <v>17.208413001912046</v>
      </c>
      <c r="AC12" s="184">
        <f t="shared" si="13"/>
        <v>11.089866156787762</v>
      </c>
      <c r="AD12" s="184">
        <f t="shared" si="14"/>
        <v>6.118546845124283</v>
      </c>
      <c r="AE12" s="185">
        <f t="shared" si="15"/>
        <v>17.2084</v>
      </c>
      <c r="AF12" s="181">
        <v>23</v>
      </c>
      <c r="AG12" s="181"/>
      <c r="AH12" s="182">
        <v>366</v>
      </c>
      <c r="AI12" s="184">
        <f t="shared" si="16"/>
        <v>6.284153005464481</v>
      </c>
      <c r="AJ12" s="184">
        <f t="shared" si="17"/>
        <v>6.284153005464481</v>
      </c>
      <c r="AK12" s="184">
        <f t="shared" si="18"/>
        <v>0</v>
      </c>
      <c r="AL12" s="185">
        <f t="shared" si="19"/>
        <v>6.2842</v>
      </c>
      <c r="AM12" s="181"/>
      <c r="AN12" s="181">
        <v>11</v>
      </c>
      <c r="AO12" s="182">
        <v>285</v>
      </c>
      <c r="AP12" s="184">
        <f t="shared" si="20"/>
        <v>3.8596491228070176</v>
      </c>
      <c r="AQ12" s="184">
        <f t="shared" si="21"/>
        <v>0</v>
      </c>
      <c r="AR12" s="184">
        <f t="shared" si="22"/>
        <v>3.8596491228070176</v>
      </c>
      <c r="AS12" s="185">
        <f t="shared" si="23"/>
        <v>3.8596</v>
      </c>
      <c r="AT12" s="181">
        <v>14</v>
      </c>
      <c r="AU12" s="181"/>
      <c r="AV12" s="182">
        <v>289</v>
      </c>
      <c r="AW12" s="184">
        <f t="shared" si="24"/>
        <v>4.844290657439446</v>
      </c>
      <c r="AX12" s="184">
        <f t="shared" si="25"/>
        <v>4.844290657439446</v>
      </c>
      <c r="AY12" s="184">
        <f t="shared" si="26"/>
        <v>0</v>
      </c>
      <c r="AZ12" s="185">
        <f t="shared" si="27"/>
        <v>4.8443</v>
      </c>
      <c r="BA12" s="181"/>
      <c r="BB12" s="181">
        <v>5</v>
      </c>
      <c r="BC12" s="182">
        <v>116</v>
      </c>
      <c r="BD12" s="184">
        <f t="shared" si="28"/>
        <v>4.310344827586207</v>
      </c>
      <c r="BE12" s="184">
        <f t="shared" si="29"/>
        <v>0</v>
      </c>
      <c r="BF12" s="184">
        <f t="shared" si="30"/>
        <v>4.310344827586207</v>
      </c>
      <c r="BG12" s="185">
        <f t="shared" si="31"/>
        <v>4.3103</v>
      </c>
      <c r="BH12" s="186">
        <f t="shared" si="32"/>
        <v>12</v>
      </c>
      <c r="BI12" s="187">
        <f t="shared" si="33"/>
        <v>124.1705</v>
      </c>
      <c r="BJ12" s="204">
        <v>8</v>
      </c>
    </row>
    <row r="13" spans="1:62" s="192" customFormat="1" ht="12">
      <c r="A13" s="188"/>
      <c r="B13" s="188"/>
      <c r="C13" s="188"/>
      <c r="D13" s="188"/>
      <c r="E13" s="188"/>
      <c r="F13" s="189"/>
      <c r="G13" s="190"/>
      <c r="H13" s="190"/>
      <c r="I13" s="190"/>
      <c r="J13" s="191"/>
      <c r="K13" s="188"/>
      <c r="L13" s="188"/>
      <c r="M13" s="189"/>
      <c r="N13" s="190"/>
      <c r="O13" s="190"/>
      <c r="P13" s="190"/>
      <c r="Q13" s="191"/>
      <c r="R13" s="188"/>
      <c r="S13" s="188"/>
      <c r="T13" s="189"/>
      <c r="U13" s="190"/>
      <c r="V13" s="190"/>
      <c r="W13" s="190"/>
      <c r="X13" s="191"/>
      <c r="Y13" s="188"/>
      <c r="Z13" s="188"/>
      <c r="AA13" s="189"/>
      <c r="AB13" s="190"/>
      <c r="AC13" s="190"/>
      <c r="AD13" s="190"/>
      <c r="AE13" s="191"/>
      <c r="AF13" s="188"/>
      <c r="AG13" s="188"/>
      <c r="AH13" s="189"/>
      <c r="AI13" s="190"/>
      <c r="AJ13" s="190"/>
      <c r="AK13" s="190"/>
      <c r="AL13" s="191"/>
      <c r="AM13" s="188"/>
      <c r="AN13" s="188"/>
      <c r="AO13" s="189"/>
      <c r="AP13" s="190"/>
      <c r="AQ13" s="190"/>
      <c r="AR13" s="190"/>
      <c r="AS13" s="191"/>
      <c r="AT13" s="188"/>
      <c r="AU13" s="188"/>
      <c r="AV13" s="189"/>
      <c r="AW13" s="190"/>
      <c r="AX13" s="190"/>
      <c r="AY13" s="190"/>
      <c r="AZ13" s="191"/>
      <c r="BA13" s="188"/>
      <c r="BB13" s="188"/>
      <c r="BC13" s="189"/>
      <c r="BD13" s="190"/>
      <c r="BE13" s="190"/>
      <c r="BF13" s="190"/>
      <c r="BG13" s="191"/>
      <c r="BH13" s="188"/>
      <c r="BI13" s="191"/>
      <c r="BJ13" s="188"/>
    </row>
    <row r="14" spans="1:62" s="39" customFormat="1" ht="12">
      <c r="A14" s="193"/>
      <c r="B14" s="193"/>
      <c r="C14" s="193"/>
      <c r="D14" s="193"/>
      <c r="E14" s="193"/>
      <c r="F14" s="194"/>
      <c r="G14" s="195"/>
      <c r="H14" s="195"/>
      <c r="I14" s="195"/>
      <c r="J14" s="196"/>
      <c r="K14" s="193"/>
      <c r="L14" s="193"/>
      <c r="M14" s="194"/>
      <c r="N14" s="195"/>
      <c r="O14" s="195"/>
      <c r="P14" s="195"/>
      <c r="Q14" s="196"/>
      <c r="R14" s="193"/>
      <c r="S14" s="193"/>
      <c r="T14" s="194"/>
      <c r="U14" s="195"/>
      <c r="V14" s="195"/>
      <c r="W14" s="195"/>
      <c r="X14" s="196"/>
      <c r="Y14" s="193"/>
      <c r="Z14" s="193"/>
      <c r="AA14" s="194"/>
      <c r="AB14" s="195"/>
      <c r="AC14" s="195"/>
      <c r="AD14" s="195"/>
      <c r="AE14" s="196"/>
      <c r="AF14" s="193"/>
      <c r="AG14" s="193"/>
      <c r="AH14" s="194"/>
      <c r="AI14" s="195"/>
      <c r="AJ14" s="195"/>
      <c r="AK14" s="195"/>
      <c r="AL14" s="196"/>
      <c r="AM14" s="193"/>
      <c r="AN14" s="193"/>
      <c r="AO14" s="194"/>
      <c r="AP14" s="195"/>
      <c r="AQ14" s="195"/>
      <c r="AR14" s="195"/>
      <c r="AS14" s="196"/>
      <c r="AT14" s="193"/>
      <c r="AU14" s="193"/>
      <c r="AV14" s="194"/>
      <c r="AW14" s="195"/>
      <c r="AX14" s="195"/>
      <c r="AY14" s="195"/>
      <c r="AZ14" s="196"/>
      <c r="BA14" s="193"/>
      <c r="BB14" s="193"/>
      <c r="BC14" s="194"/>
      <c r="BD14" s="195"/>
      <c r="BE14" s="195"/>
      <c r="BF14" s="195"/>
      <c r="BG14" s="196"/>
      <c r="BH14" s="193"/>
      <c r="BI14" s="196"/>
      <c r="BJ14" s="193"/>
    </row>
    <row r="15" spans="1:62" s="39" customFormat="1" ht="15.75">
      <c r="A15" s="193"/>
      <c r="B15" s="95" t="s">
        <v>11</v>
      </c>
      <c r="C15" s="193"/>
      <c r="D15" s="193"/>
      <c r="E15" s="193"/>
      <c r="F15" s="194"/>
      <c r="G15" s="195"/>
      <c r="H15" s="195"/>
      <c r="I15" s="195"/>
      <c r="J15" s="196"/>
      <c r="K15" s="193"/>
      <c r="L15" s="193"/>
      <c r="M15" s="194"/>
      <c r="N15" s="195"/>
      <c r="O15" s="195"/>
      <c r="P15" s="195"/>
      <c r="Q15" s="196"/>
      <c r="R15" s="193"/>
      <c r="S15" s="193"/>
      <c r="T15" s="194"/>
      <c r="U15" s="195"/>
      <c r="V15" s="195"/>
      <c r="W15" s="195"/>
      <c r="X15" s="196"/>
      <c r="Y15" s="193"/>
      <c r="Z15" s="193"/>
      <c r="AA15" s="194"/>
      <c r="AB15" s="195"/>
      <c r="AC15" s="195"/>
      <c r="AD15" s="195"/>
      <c r="AE15" s="196"/>
      <c r="AF15" s="193"/>
      <c r="AG15" s="193"/>
      <c r="AH15" s="194"/>
      <c r="AI15" s="195"/>
      <c r="AJ15" s="195"/>
      <c r="AK15" s="195"/>
      <c r="AL15" s="196"/>
      <c r="AM15" s="193"/>
      <c r="AN15" s="193"/>
      <c r="AO15" s="194"/>
      <c r="AP15" s="195"/>
      <c r="AQ15" s="195"/>
      <c r="AR15" s="195"/>
      <c r="AS15" s="196"/>
      <c r="AT15" s="193"/>
      <c r="AU15" s="193"/>
      <c r="AV15" s="194"/>
      <c r="AW15" s="195"/>
      <c r="AX15" s="195"/>
      <c r="AY15" s="195"/>
      <c r="AZ15" s="196"/>
      <c r="BA15" s="193"/>
      <c r="BB15" s="193"/>
      <c r="BC15" s="194"/>
      <c r="BD15" s="195"/>
      <c r="BE15" s="195"/>
      <c r="BF15" s="195"/>
      <c r="BG15" s="196"/>
      <c r="BH15" s="193"/>
      <c r="BI15" s="196"/>
      <c r="BJ15" s="193"/>
    </row>
    <row r="16" spans="1:62" s="39" customFormat="1" ht="12">
      <c r="A16" s="193"/>
      <c r="B16" s="193"/>
      <c r="C16" s="193"/>
      <c r="D16" s="193"/>
      <c r="E16" s="193"/>
      <c r="F16" s="194"/>
      <c r="G16" s="195"/>
      <c r="H16" s="195"/>
      <c r="I16" s="195"/>
      <c r="J16" s="196"/>
      <c r="K16" s="193"/>
      <c r="L16" s="193"/>
      <c r="M16" s="194"/>
      <c r="N16" s="195"/>
      <c r="O16" s="195"/>
      <c r="P16" s="195"/>
      <c r="Q16" s="196"/>
      <c r="R16" s="193"/>
      <c r="S16" s="193"/>
      <c r="T16" s="194"/>
      <c r="U16" s="195"/>
      <c r="V16" s="195"/>
      <c r="W16" s="195"/>
      <c r="X16" s="196"/>
      <c r="Y16" s="193"/>
      <c r="Z16" s="193"/>
      <c r="AA16" s="194"/>
      <c r="AB16" s="195"/>
      <c r="AC16" s="195"/>
      <c r="AD16" s="195"/>
      <c r="AE16" s="196"/>
      <c r="AF16" s="193"/>
      <c r="AG16" s="193"/>
      <c r="AH16" s="194"/>
      <c r="AI16" s="195"/>
      <c r="AJ16" s="195"/>
      <c r="AK16" s="195"/>
      <c r="AL16" s="196"/>
      <c r="AM16" s="193"/>
      <c r="AN16" s="193"/>
      <c r="AO16" s="194"/>
      <c r="AP16" s="195"/>
      <c r="AQ16" s="195"/>
      <c r="AR16" s="195"/>
      <c r="AS16" s="196"/>
      <c r="AT16" s="193"/>
      <c r="AU16" s="193"/>
      <c r="AV16" s="194"/>
      <c r="AW16" s="195"/>
      <c r="AX16" s="195"/>
      <c r="AY16" s="195"/>
      <c r="AZ16" s="196"/>
      <c r="BA16" s="193"/>
      <c r="BB16" s="193"/>
      <c r="BC16" s="194"/>
      <c r="BD16" s="195"/>
      <c r="BE16" s="195"/>
      <c r="BF16" s="195"/>
      <c r="BG16" s="196"/>
      <c r="BH16" s="193"/>
      <c r="BI16" s="196"/>
      <c r="BJ16" s="193"/>
    </row>
    <row r="17" spans="1:113" s="56" customFormat="1" ht="12">
      <c r="A17" s="197">
        <v>1</v>
      </c>
      <c r="B17" s="180" t="s">
        <v>138</v>
      </c>
      <c r="C17" s="180" t="s">
        <v>139</v>
      </c>
      <c r="D17" s="181">
        <v>16</v>
      </c>
      <c r="E17" s="181">
        <v>8</v>
      </c>
      <c r="F17" s="182">
        <v>148</v>
      </c>
      <c r="G17" s="184">
        <f>((D17+E17)*100)/F17</f>
        <v>16.216216216216218</v>
      </c>
      <c r="H17" s="184">
        <f>SUM(D17/F17)*100</f>
        <v>10.81081081081081</v>
      </c>
      <c r="I17" s="184">
        <f>SUM(E17/F17)*100</f>
        <v>5.405405405405405</v>
      </c>
      <c r="J17" s="185">
        <f>ROUND(G17,4)</f>
        <v>16.2162</v>
      </c>
      <c r="K17" s="181">
        <v>92</v>
      </c>
      <c r="L17" s="181">
        <v>189</v>
      </c>
      <c r="M17" s="182">
        <v>894</v>
      </c>
      <c r="N17" s="184">
        <f>((K17+L17)*100)/M17</f>
        <v>31.431767337807607</v>
      </c>
      <c r="O17" s="184">
        <f>SUM(K17/M17)*100</f>
        <v>10.290827740492169</v>
      </c>
      <c r="P17" s="184">
        <f>SUM(L17/M17)*100</f>
        <v>21.140939597315437</v>
      </c>
      <c r="Q17" s="185">
        <f>ROUND(N17,4)</f>
        <v>31.4318</v>
      </c>
      <c r="R17" s="181">
        <v>29</v>
      </c>
      <c r="S17" s="181">
        <v>25</v>
      </c>
      <c r="T17" s="182">
        <v>295</v>
      </c>
      <c r="U17" s="184">
        <f>((R17+S17)*100)/T17</f>
        <v>18.305084745762713</v>
      </c>
      <c r="V17" s="184">
        <f>SUM(R17/T17)*100</f>
        <v>9.830508474576272</v>
      </c>
      <c r="W17" s="184">
        <f>SUM(S17/T17)*100</f>
        <v>8.47457627118644</v>
      </c>
      <c r="X17" s="185">
        <f>ROUND(U17,4)</f>
        <v>18.3051</v>
      </c>
      <c r="Y17" s="181">
        <v>66</v>
      </c>
      <c r="Z17" s="181">
        <v>1</v>
      </c>
      <c r="AA17" s="182">
        <v>278</v>
      </c>
      <c r="AB17" s="184">
        <f>((Y17+Z17)*100)/AA17</f>
        <v>24.100719424460433</v>
      </c>
      <c r="AC17" s="184">
        <f>SUM(Y17/AA17)*100</f>
        <v>23.741007194244602</v>
      </c>
      <c r="AD17" s="184">
        <f>SUM(Z17/AA17)*100</f>
        <v>0.3597122302158274</v>
      </c>
      <c r="AE17" s="185">
        <f>ROUND(AB17,4)</f>
        <v>24.1007</v>
      </c>
      <c r="AF17" s="181">
        <v>58</v>
      </c>
      <c r="AG17" s="181">
        <v>2</v>
      </c>
      <c r="AH17" s="182">
        <v>237</v>
      </c>
      <c r="AI17" s="184">
        <f>((AF17+AG17)*100)/AH17</f>
        <v>25.31645569620253</v>
      </c>
      <c r="AJ17" s="184">
        <f>SUM(AF17/AH17)*100</f>
        <v>24.47257383966245</v>
      </c>
      <c r="AK17" s="184">
        <f>SUM(AG17/AH17)*100</f>
        <v>0.8438818565400843</v>
      </c>
      <c r="AL17" s="185">
        <f>ROUND(AI17,4)</f>
        <v>25.3165</v>
      </c>
      <c r="AM17" s="181">
        <v>41</v>
      </c>
      <c r="AN17" s="181">
        <v>2</v>
      </c>
      <c r="AO17" s="182">
        <v>227</v>
      </c>
      <c r="AP17" s="184">
        <f>((AM17+AN17)*100)/AO17</f>
        <v>18.94273127753304</v>
      </c>
      <c r="AQ17" s="184">
        <f>SUM(AM17/AO17)*100</f>
        <v>18.06167400881057</v>
      </c>
      <c r="AR17" s="184">
        <f>SUM(AN17/AO17)*100</f>
        <v>0.881057268722467</v>
      </c>
      <c r="AS17" s="185">
        <f>ROUND(AP17,4)</f>
        <v>18.9427</v>
      </c>
      <c r="AT17" s="181">
        <v>25</v>
      </c>
      <c r="AU17" s="181">
        <v>32</v>
      </c>
      <c r="AV17" s="182">
        <v>132</v>
      </c>
      <c r="AW17" s="184">
        <f>((AT17+AU17)*100)/AV17</f>
        <v>43.18181818181818</v>
      </c>
      <c r="AX17" s="184">
        <f>SUM(AT17/AV17)*100</f>
        <v>18.939393939393938</v>
      </c>
      <c r="AY17" s="184">
        <f>SUM(AU17/AV17)*100</f>
        <v>24.242424242424242</v>
      </c>
      <c r="AZ17" s="185">
        <f>ROUND(AW17,4)</f>
        <v>43.1818</v>
      </c>
      <c r="BA17" s="181">
        <v>65</v>
      </c>
      <c r="BB17" s="181">
        <v>63</v>
      </c>
      <c r="BC17" s="182">
        <v>286</v>
      </c>
      <c r="BD17" s="184">
        <f>((BA17+BB17)*100)/BC17</f>
        <v>44.75524475524475</v>
      </c>
      <c r="BE17" s="184">
        <f>SUM(BA17/BC17)*100</f>
        <v>22.727272727272727</v>
      </c>
      <c r="BF17" s="184">
        <f>SUM(BB17/BC17)*100</f>
        <v>22.02797202797203</v>
      </c>
      <c r="BG17" s="185">
        <f>ROUND(BD17,4)</f>
        <v>44.7552</v>
      </c>
      <c r="BH17" s="186">
        <f>COUNT(D17,E17,K17,L17,R17,S17,Y17,Z17,AF17,AG17,AM17,AN17,AT17,AU17,BA17,BB17)</f>
        <v>16</v>
      </c>
      <c r="BI17" s="187">
        <f>SUM(J17,Q17,X17,AE17,AL17,AS17,AZ17,BG17)</f>
        <v>222.25</v>
      </c>
      <c r="BJ17" s="179">
        <v>1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</row>
    <row r="18" spans="1:113" s="56" customFormat="1" ht="12">
      <c r="A18" s="197">
        <v>2</v>
      </c>
      <c r="B18" s="180" t="s">
        <v>88</v>
      </c>
      <c r="C18" s="180" t="s">
        <v>47</v>
      </c>
      <c r="D18" s="181">
        <v>55</v>
      </c>
      <c r="E18" s="181">
        <v>76</v>
      </c>
      <c r="F18" s="182">
        <v>307</v>
      </c>
      <c r="G18" s="184">
        <f>((D18+E18)*100)/F18</f>
        <v>42.671009771986974</v>
      </c>
      <c r="H18" s="184">
        <f>SUM(D18/F18)*100</f>
        <v>17.91530944625407</v>
      </c>
      <c r="I18" s="184">
        <f>SUM(E18/F18)*100</f>
        <v>24.7557003257329</v>
      </c>
      <c r="J18" s="185">
        <f>ROUND(G18,4)</f>
        <v>42.671</v>
      </c>
      <c r="K18" s="181">
        <v>229</v>
      </c>
      <c r="L18" s="181">
        <v>228</v>
      </c>
      <c r="M18" s="182">
        <v>944</v>
      </c>
      <c r="N18" s="184">
        <f>((K18+L18)*100)/M18</f>
        <v>48.41101694915254</v>
      </c>
      <c r="O18" s="184">
        <f>SUM(K18/M18)*100</f>
        <v>24.258474576271187</v>
      </c>
      <c r="P18" s="184">
        <f>SUM(L18/M18)*100</f>
        <v>24.152542372881356</v>
      </c>
      <c r="Q18" s="185">
        <f>ROUND(N18,4)</f>
        <v>48.411</v>
      </c>
      <c r="R18" s="181">
        <v>66</v>
      </c>
      <c r="S18" s="181">
        <v>4</v>
      </c>
      <c r="T18" s="182">
        <v>367</v>
      </c>
      <c r="U18" s="184">
        <f>((R18+S18)*100)/T18</f>
        <v>19.07356948228883</v>
      </c>
      <c r="V18" s="184">
        <f>SUM(R18/T18)*100</f>
        <v>17.983651226158038</v>
      </c>
      <c r="W18" s="184">
        <f>SUM(S18/T18)*100</f>
        <v>1.08991825613079</v>
      </c>
      <c r="X18" s="185">
        <f>ROUND(U18,4)</f>
        <v>19.0736</v>
      </c>
      <c r="Y18" s="181">
        <v>437</v>
      </c>
      <c r="Z18" s="181"/>
      <c r="AA18" s="182">
        <v>2180</v>
      </c>
      <c r="AB18" s="184">
        <f>((Y18+Z18)*100)/AA18</f>
        <v>20.045871559633028</v>
      </c>
      <c r="AC18" s="184">
        <f>SUM(Y18/AA18)*100</f>
        <v>20.045871559633028</v>
      </c>
      <c r="AD18" s="184">
        <f>SUM(Z18/AA18)*100</f>
        <v>0</v>
      </c>
      <c r="AE18" s="185">
        <f>ROUND(AB18,4)</f>
        <v>20.0459</v>
      </c>
      <c r="AF18" s="181"/>
      <c r="AG18" s="181">
        <v>23</v>
      </c>
      <c r="AH18" s="182">
        <v>142</v>
      </c>
      <c r="AI18" s="184">
        <f>((AF18+AG18)*100)/AH18</f>
        <v>16.197183098591548</v>
      </c>
      <c r="AJ18" s="184">
        <f>SUM(AF18/AH18)*100</f>
        <v>0</v>
      </c>
      <c r="AK18" s="184">
        <f>SUM(AG18/AH18)*100</f>
        <v>16.19718309859155</v>
      </c>
      <c r="AL18" s="185">
        <f>ROUND(AI18,4)</f>
        <v>16.1972</v>
      </c>
      <c r="AM18" s="181">
        <v>11</v>
      </c>
      <c r="AN18" s="181">
        <v>248</v>
      </c>
      <c r="AO18" s="182">
        <v>2062</v>
      </c>
      <c r="AP18" s="184">
        <f>((AM18+AN18)*100)/AO18</f>
        <v>12.560620756547042</v>
      </c>
      <c r="AQ18" s="184">
        <f>SUM(AM18/AO18)*100</f>
        <v>0.533462657613967</v>
      </c>
      <c r="AR18" s="184">
        <f>SUM(AN18/AO18)*100</f>
        <v>12.027158098933075</v>
      </c>
      <c r="AS18" s="185">
        <f>ROUND(AP18,4)</f>
        <v>12.5606</v>
      </c>
      <c r="AT18" s="181">
        <v>19</v>
      </c>
      <c r="AU18" s="181"/>
      <c r="AV18" s="182">
        <v>189</v>
      </c>
      <c r="AW18" s="184">
        <f>((AT18+AU18)*100)/AV18</f>
        <v>10.052910052910052</v>
      </c>
      <c r="AX18" s="184">
        <f>SUM(AT18/AV18)*100</f>
        <v>10.052910052910052</v>
      </c>
      <c r="AY18" s="184">
        <f>SUM(AU18/AV18)*100</f>
        <v>0</v>
      </c>
      <c r="AZ18" s="185">
        <f>ROUND(AW18,4)</f>
        <v>10.0529</v>
      </c>
      <c r="BA18" s="181">
        <v>3</v>
      </c>
      <c r="BB18" s="181"/>
      <c r="BC18" s="182">
        <v>299</v>
      </c>
      <c r="BD18" s="184">
        <f>((BA18+BB18)*100)/BC18</f>
        <v>1.0033444816053512</v>
      </c>
      <c r="BE18" s="184">
        <f>SUM(BA18/BC18)*100</f>
        <v>1.0033444816053512</v>
      </c>
      <c r="BF18" s="184">
        <f>SUM(BB18/BC18)*100</f>
        <v>0</v>
      </c>
      <c r="BG18" s="185">
        <f>ROUND(BD18,4)</f>
        <v>1.0033</v>
      </c>
      <c r="BH18" s="186">
        <f>COUNT(D18,E18,K18,L18,R18,S18,Y18,Z18,AF18,AG18,AM18,AN18,AT18,AU18,BA18,BB18)</f>
        <v>12</v>
      </c>
      <c r="BI18" s="187">
        <f>SUM(J18,Q18,X18,AE18,AL18,AS18,AZ18,BG18)</f>
        <v>170.01549999999997</v>
      </c>
      <c r="BJ18" s="179">
        <v>2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</row>
    <row r="19" spans="1:113" s="56" customFormat="1" ht="12">
      <c r="A19" s="197">
        <v>3</v>
      </c>
      <c r="B19" s="205" t="s">
        <v>79</v>
      </c>
      <c r="C19" s="205" t="s">
        <v>54</v>
      </c>
      <c r="D19" s="198">
        <v>2</v>
      </c>
      <c r="E19" s="198">
        <v>60</v>
      </c>
      <c r="F19" s="199">
        <v>409</v>
      </c>
      <c r="G19" s="200">
        <f>((D19+E19)*100)/F19</f>
        <v>15.158924205378973</v>
      </c>
      <c r="H19" s="200">
        <f>SUM(D19/F19)*100</f>
        <v>0.4889975550122249</v>
      </c>
      <c r="I19" s="200">
        <f>SUM(E19/F19)*100</f>
        <v>14.66992665036675</v>
      </c>
      <c r="J19" s="201">
        <f>ROUND(G19,4)</f>
        <v>15.1589</v>
      </c>
      <c r="K19" s="198">
        <v>189</v>
      </c>
      <c r="L19" s="198">
        <v>75</v>
      </c>
      <c r="M19" s="199">
        <v>1155</v>
      </c>
      <c r="N19" s="200">
        <f>((K19+L19)*100)/M19</f>
        <v>22.857142857142858</v>
      </c>
      <c r="O19" s="200">
        <f>SUM(K19/M19)*100</f>
        <v>16.363636363636363</v>
      </c>
      <c r="P19" s="200">
        <f>SUM(L19/M19)*100</f>
        <v>6.493506493506493</v>
      </c>
      <c r="Q19" s="201">
        <f>ROUND(N19,4)</f>
        <v>22.8571</v>
      </c>
      <c r="R19" s="198"/>
      <c r="S19" s="198">
        <v>89</v>
      </c>
      <c r="T19" s="199">
        <v>1179</v>
      </c>
      <c r="U19" s="200">
        <f>((R19+S19)*100)/T19</f>
        <v>7.548770144189992</v>
      </c>
      <c r="V19" s="200">
        <f>SUM(R19/T19)*100</f>
        <v>0</v>
      </c>
      <c r="W19" s="200">
        <f>SUM(S19/T19)*100</f>
        <v>7.548770144189991</v>
      </c>
      <c r="X19" s="201">
        <f>ROUND(U19,4)</f>
        <v>7.5488</v>
      </c>
      <c r="Y19" s="198"/>
      <c r="Z19" s="198">
        <v>106</v>
      </c>
      <c r="AA19" s="199">
        <v>881</v>
      </c>
      <c r="AB19" s="200">
        <f>((Y19+Z19)*100)/AA19</f>
        <v>12.03178206583428</v>
      </c>
      <c r="AC19" s="200">
        <f>SUM(Y19/AA19)*100</f>
        <v>0</v>
      </c>
      <c r="AD19" s="200">
        <f>SUM(Z19/AA19)*100</f>
        <v>12.031782065834278</v>
      </c>
      <c r="AE19" s="201">
        <f>ROUND(AB19,4)</f>
        <v>12.0318</v>
      </c>
      <c r="AF19" s="198">
        <v>90</v>
      </c>
      <c r="AG19" s="198"/>
      <c r="AH19" s="199">
        <v>547</v>
      </c>
      <c r="AI19" s="200">
        <f>((AF19+AG19)*100)/AH19</f>
        <v>16.453382084095065</v>
      </c>
      <c r="AJ19" s="200">
        <f>SUM(AF19/AH19)*100</f>
        <v>16.453382084095065</v>
      </c>
      <c r="AK19" s="200">
        <f>SUM(AG19/AH19)*100</f>
        <v>0</v>
      </c>
      <c r="AL19" s="201">
        <f>ROUND(AI19,4)</f>
        <v>16.4534</v>
      </c>
      <c r="AM19" s="198">
        <v>14</v>
      </c>
      <c r="AN19" s="198">
        <v>13</v>
      </c>
      <c r="AO19" s="199">
        <v>141</v>
      </c>
      <c r="AP19" s="200">
        <f>((AM19+AN19)*100)/AO19</f>
        <v>19.148936170212767</v>
      </c>
      <c r="AQ19" s="200">
        <f>SUM(AM19/AO19)*100</f>
        <v>9.929078014184398</v>
      </c>
      <c r="AR19" s="200">
        <f>SUM(AN19/AO19)*100</f>
        <v>9.219858156028367</v>
      </c>
      <c r="AS19" s="201">
        <f>ROUND(AP19,4)</f>
        <v>19.1489</v>
      </c>
      <c r="AT19" s="198">
        <v>5</v>
      </c>
      <c r="AU19" s="198">
        <v>37</v>
      </c>
      <c r="AV19" s="199">
        <v>159</v>
      </c>
      <c r="AW19" s="200">
        <f>((AT19+AU19)*100)/AV19</f>
        <v>26.41509433962264</v>
      </c>
      <c r="AX19" s="200">
        <f>SUM(AT19/AV19)*100</f>
        <v>3.1446540880503147</v>
      </c>
      <c r="AY19" s="200">
        <f>SUM(AU19/AV19)*100</f>
        <v>23.270440251572328</v>
      </c>
      <c r="AZ19" s="201">
        <f>ROUND(AW19,4)</f>
        <v>26.4151</v>
      </c>
      <c r="BA19" s="198"/>
      <c r="BB19" s="198"/>
      <c r="BC19" s="199">
        <v>0.1</v>
      </c>
      <c r="BD19" s="200">
        <f>((BA19+BB19)*100)/BC19</f>
        <v>0</v>
      </c>
      <c r="BE19" s="200">
        <f>SUM(BA19/BC19)*100</f>
        <v>0</v>
      </c>
      <c r="BF19" s="200">
        <f>SUM(BB19/BC19)*100</f>
        <v>0</v>
      </c>
      <c r="BG19" s="201">
        <f>ROUND(BD19,4)</f>
        <v>0</v>
      </c>
      <c r="BH19" s="202">
        <f>COUNT(D19,E19,K19,L19,R19,S19,Y19,Z19,AF19,AG19,AM19,AN19,AT19,AU19,BA19,BB19)</f>
        <v>11</v>
      </c>
      <c r="BI19" s="203">
        <f>SUM(J19,Q19,X19,AE19,AL19,AS19,AZ19,BG19)</f>
        <v>119.61399999999999</v>
      </c>
      <c r="BJ19" s="204">
        <v>3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</row>
    <row r="20" spans="1:62" s="39" customFormat="1" ht="12">
      <c r="A20" s="193"/>
      <c r="B20" s="193"/>
      <c r="C20" s="193"/>
      <c r="D20" s="193"/>
      <c r="E20" s="193"/>
      <c r="F20" s="194"/>
      <c r="G20" s="195"/>
      <c r="H20" s="195"/>
      <c r="I20" s="195"/>
      <c r="J20" s="196"/>
      <c r="K20" s="193"/>
      <c r="L20" s="193"/>
      <c r="M20" s="194"/>
      <c r="N20" s="195"/>
      <c r="O20" s="195"/>
      <c r="P20" s="195"/>
      <c r="Q20" s="196"/>
      <c r="R20" s="193"/>
      <c r="S20" s="193"/>
      <c r="T20" s="194"/>
      <c r="U20" s="195"/>
      <c r="V20" s="195"/>
      <c r="W20" s="195"/>
      <c r="X20" s="196"/>
      <c r="Y20" s="193"/>
      <c r="Z20" s="193"/>
      <c r="AA20" s="194"/>
      <c r="AB20" s="195"/>
      <c r="AC20" s="195"/>
      <c r="AD20" s="195"/>
      <c r="AE20" s="196"/>
      <c r="AF20" s="193"/>
      <c r="AG20" s="193"/>
      <c r="AH20" s="194"/>
      <c r="AI20" s="195"/>
      <c r="AJ20" s="195"/>
      <c r="AK20" s="195"/>
      <c r="AL20" s="196"/>
      <c r="AM20" s="193"/>
      <c r="AN20" s="193"/>
      <c r="AO20" s="194"/>
      <c r="AP20" s="195"/>
      <c r="AQ20" s="195"/>
      <c r="AR20" s="195"/>
      <c r="AS20" s="196"/>
      <c r="AT20" s="193"/>
      <c r="AU20" s="193"/>
      <c r="AV20" s="194"/>
      <c r="AW20" s="195"/>
      <c r="AX20" s="195"/>
      <c r="AY20" s="195"/>
      <c r="AZ20" s="196"/>
      <c r="BA20" s="193"/>
      <c r="BB20" s="193"/>
      <c r="BC20" s="194"/>
      <c r="BD20" s="195"/>
      <c r="BE20" s="195"/>
      <c r="BF20" s="195"/>
      <c r="BG20" s="196"/>
      <c r="BH20" s="193"/>
      <c r="BI20" s="196"/>
      <c r="BJ20" s="193"/>
    </row>
    <row r="21" spans="1:62" s="39" customFormat="1" ht="12">
      <c r="A21" s="193"/>
      <c r="B21" s="193"/>
      <c r="C21" s="193"/>
      <c r="D21" s="193"/>
      <c r="E21" s="193"/>
      <c r="F21" s="194"/>
      <c r="G21" s="195"/>
      <c r="H21" s="195"/>
      <c r="I21" s="195"/>
      <c r="J21" s="196"/>
      <c r="K21" s="193"/>
      <c r="L21" s="193"/>
      <c r="M21" s="194"/>
      <c r="N21" s="195"/>
      <c r="O21" s="195"/>
      <c r="P21" s="195"/>
      <c r="Q21" s="196"/>
      <c r="R21" s="193"/>
      <c r="S21" s="193"/>
      <c r="T21" s="194"/>
      <c r="U21" s="195"/>
      <c r="V21" s="195"/>
      <c r="W21" s="195"/>
      <c r="X21" s="196"/>
      <c r="Y21" s="193"/>
      <c r="Z21" s="193"/>
      <c r="AA21" s="194"/>
      <c r="AB21" s="195"/>
      <c r="AC21" s="195"/>
      <c r="AD21" s="195"/>
      <c r="AE21" s="196"/>
      <c r="AF21" s="193"/>
      <c r="AG21" s="193"/>
      <c r="AH21" s="194"/>
      <c r="AI21" s="195"/>
      <c r="AJ21" s="195"/>
      <c r="AK21" s="195"/>
      <c r="AL21" s="196"/>
      <c r="AM21" s="193"/>
      <c r="AN21" s="193"/>
      <c r="AO21" s="194"/>
      <c r="AP21" s="195"/>
      <c r="AQ21" s="195"/>
      <c r="AR21" s="195"/>
      <c r="AS21" s="196"/>
      <c r="AT21" s="193"/>
      <c r="AU21" s="193"/>
      <c r="AV21" s="194"/>
      <c r="AW21" s="195"/>
      <c r="AX21" s="195"/>
      <c r="AY21" s="195"/>
      <c r="AZ21" s="196"/>
      <c r="BA21" s="193"/>
      <c r="BB21" s="193"/>
      <c r="BC21" s="194"/>
      <c r="BD21" s="195"/>
      <c r="BE21" s="195"/>
      <c r="BF21" s="195"/>
      <c r="BG21" s="196"/>
      <c r="BH21" s="193"/>
      <c r="BI21" s="196"/>
      <c r="BJ21" s="193"/>
    </row>
    <row r="22" spans="1:62" s="22" customFormat="1" ht="15.75">
      <c r="A22" s="81"/>
      <c r="B22" s="95" t="s">
        <v>229</v>
      </c>
      <c r="C22" s="94"/>
      <c r="D22" s="81"/>
      <c r="E22" s="81"/>
      <c r="F22" s="82"/>
      <c r="G22" s="83"/>
      <c r="H22" s="83"/>
      <c r="I22" s="83"/>
      <c r="J22" s="84"/>
      <c r="K22" s="81"/>
      <c r="L22" s="81"/>
      <c r="M22" s="82"/>
      <c r="N22" s="83"/>
      <c r="O22" s="83"/>
      <c r="P22" s="83"/>
      <c r="Q22" s="84"/>
      <c r="R22" s="81"/>
      <c r="S22" s="81"/>
      <c r="T22" s="82"/>
      <c r="U22" s="83"/>
      <c r="V22" s="83"/>
      <c r="W22" s="83"/>
      <c r="X22" s="84"/>
      <c r="Y22" s="81"/>
      <c r="Z22" s="81"/>
      <c r="AA22" s="82"/>
      <c r="AB22" s="83"/>
      <c r="AC22" s="83"/>
      <c r="AD22" s="83"/>
      <c r="AE22" s="84"/>
      <c r="AF22" s="81"/>
      <c r="AG22" s="81"/>
      <c r="AH22" s="82"/>
      <c r="AI22" s="83"/>
      <c r="AJ22" s="83"/>
      <c r="AK22" s="83"/>
      <c r="AL22" s="84"/>
      <c r="AM22" s="81"/>
      <c r="AN22" s="81"/>
      <c r="AO22" s="82"/>
      <c r="AP22" s="83"/>
      <c r="AQ22" s="83"/>
      <c r="AR22" s="83"/>
      <c r="AS22" s="84"/>
      <c r="AT22" s="81"/>
      <c r="AU22" s="81"/>
      <c r="AV22" s="82"/>
      <c r="AW22" s="83"/>
      <c r="AX22" s="83"/>
      <c r="AY22" s="83"/>
      <c r="AZ22" s="84"/>
      <c r="BA22" s="81"/>
      <c r="BB22" s="81"/>
      <c r="BC22" s="82"/>
      <c r="BD22" s="83"/>
      <c r="BE22" s="83"/>
      <c r="BF22" s="83"/>
      <c r="BG22" s="84"/>
      <c r="BH22" s="81"/>
      <c r="BI22" s="85"/>
      <c r="BJ22" s="81"/>
    </row>
    <row r="23" spans="1:62" s="22" customFormat="1" ht="12.75">
      <c r="A23" s="81"/>
      <c r="B23" s="94"/>
      <c r="C23" s="94"/>
      <c r="D23" s="81"/>
      <c r="E23" s="81"/>
      <c r="F23" s="82"/>
      <c r="G23" s="83"/>
      <c r="H23" s="83"/>
      <c r="I23" s="83"/>
      <c r="J23" s="84"/>
      <c r="K23" s="81"/>
      <c r="L23" s="81"/>
      <c r="M23" s="82"/>
      <c r="N23" s="83"/>
      <c r="O23" s="83"/>
      <c r="P23" s="83"/>
      <c r="Q23" s="84"/>
      <c r="R23" s="81"/>
      <c r="S23" s="81"/>
      <c r="T23" s="82"/>
      <c r="U23" s="83"/>
      <c r="V23" s="83"/>
      <c r="W23" s="83"/>
      <c r="X23" s="84"/>
      <c r="Y23" s="81"/>
      <c r="Z23" s="81"/>
      <c r="AA23" s="82"/>
      <c r="AB23" s="83"/>
      <c r="AC23" s="83"/>
      <c r="AD23" s="83"/>
      <c r="AE23" s="84"/>
      <c r="AF23" s="81"/>
      <c r="AG23" s="81"/>
      <c r="AH23" s="82"/>
      <c r="AI23" s="83"/>
      <c r="AJ23" s="83"/>
      <c r="AK23" s="83"/>
      <c r="AL23" s="84"/>
      <c r="AM23" s="81"/>
      <c r="AN23" s="81"/>
      <c r="AO23" s="82"/>
      <c r="AP23" s="83"/>
      <c r="AQ23" s="83"/>
      <c r="AR23" s="83"/>
      <c r="AS23" s="84"/>
      <c r="AT23" s="81"/>
      <c r="AU23" s="81"/>
      <c r="AV23" s="82"/>
      <c r="AW23" s="83"/>
      <c r="AX23" s="83"/>
      <c r="AY23" s="83"/>
      <c r="AZ23" s="84"/>
      <c r="BA23" s="81"/>
      <c r="BB23" s="81"/>
      <c r="BC23" s="82"/>
      <c r="BD23" s="83"/>
      <c r="BE23" s="83"/>
      <c r="BF23" s="83"/>
      <c r="BG23" s="84"/>
      <c r="BH23" s="81"/>
      <c r="BI23" s="85"/>
      <c r="BJ23" s="81"/>
    </row>
    <row r="24" spans="1:62" ht="12.75">
      <c r="A24" s="87">
        <v>1</v>
      </c>
      <c r="B24" s="96" t="s">
        <v>48</v>
      </c>
      <c r="C24" s="96" t="s">
        <v>45</v>
      </c>
      <c r="D24" s="69">
        <v>13</v>
      </c>
      <c r="E24" s="69">
        <v>93</v>
      </c>
      <c r="F24" s="70">
        <v>2415</v>
      </c>
      <c r="G24" s="71">
        <f aca="true" t="shared" si="34" ref="G24:G34">((D24+E24)*100)/F24</f>
        <v>4.3892339544513455</v>
      </c>
      <c r="H24" s="71">
        <f aca="true" t="shared" si="35" ref="H24:H34">SUM(D24/F24)*100</f>
        <v>0.5383022774327122</v>
      </c>
      <c r="I24" s="71">
        <f aca="true" t="shared" si="36" ref="I24:I34">SUM(E24/F24)*100</f>
        <v>3.8509316770186333</v>
      </c>
      <c r="J24" s="72">
        <f aca="true" t="shared" si="37" ref="J24:J34">ROUND(G24,4)</f>
        <v>4.3892</v>
      </c>
      <c r="K24" s="69">
        <v>26</v>
      </c>
      <c r="L24" s="69">
        <v>11</v>
      </c>
      <c r="M24" s="70">
        <v>234</v>
      </c>
      <c r="N24" s="71">
        <f aca="true" t="shared" si="38" ref="N24:N34">((K24+L24)*100)/M24</f>
        <v>15.811965811965813</v>
      </c>
      <c r="O24" s="71">
        <f aca="true" t="shared" si="39" ref="O24:O34">SUM(K24/M24)*100</f>
        <v>11.11111111111111</v>
      </c>
      <c r="P24" s="71">
        <f aca="true" t="shared" si="40" ref="P24:P34">SUM(L24/M24)*100</f>
        <v>4.700854700854701</v>
      </c>
      <c r="Q24" s="72">
        <f aca="true" t="shared" si="41" ref="Q24:Q34">ROUND(N24,4)</f>
        <v>15.812</v>
      </c>
      <c r="R24" s="69">
        <v>12</v>
      </c>
      <c r="S24" s="69">
        <v>15</v>
      </c>
      <c r="T24" s="70">
        <v>2811</v>
      </c>
      <c r="U24" s="71">
        <f aca="true" t="shared" si="42" ref="U24:U34">((R24+S24)*100)/T24</f>
        <v>0.96051227321238</v>
      </c>
      <c r="V24" s="71">
        <f aca="true" t="shared" si="43" ref="V24:V34">SUM(R24/T24)*100</f>
        <v>0.42689434364994666</v>
      </c>
      <c r="W24" s="71">
        <f aca="true" t="shared" si="44" ref="W24:W34">SUM(S24/T24)*100</f>
        <v>0.5336179295624333</v>
      </c>
      <c r="X24" s="72">
        <f aca="true" t="shared" si="45" ref="X24:X34">ROUND(U24,4)</f>
        <v>0.9605</v>
      </c>
      <c r="Y24" s="69">
        <v>46</v>
      </c>
      <c r="Z24" s="69">
        <v>54</v>
      </c>
      <c r="AA24" s="70">
        <v>2506</v>
      </c>
      <c r="AB24" s="71">
        <f aca="true" t="shared" si="46" ref="AB24:AB34">((Y24+Z24)*100)/AA24</f>
        <v>3.9904229848363926</v>
      </c>
      <c r="AC24" s="71">
        <f aca="true" t="shared" si="47" ref="AC24:AC34">SUM(Y24/AA24)*100</f>
        <v>1.8355945730247407</v>
      </c>
      <c r="AD24" s="71">
        <f aca="true" t="shared" si="48" ref="AD24:AD34">SUM(Z24/AA24)*100</f>
        <v>2.154828411811652</v>
      </c>
      <c r="AE24" s="72">
        <f aca="true" t="shared" si="49" ref="AE24:AE34">ROUND(AB24,4)</f>
        <v>3.9904</v>
      </c>
      <c r="AF24" s="69">
        <v>17</v>
      </c>
      <c r="AG24" s="69">
        <v>45</v>
      </c>
      <c r="AH24" s="70">
        <v>3130</v>
      </c>
      <c r="AI24" s="71">
        <f aca="true" t="shared" si="50" ref="AI24:AI34">((AF24+AG24)*100)/AH24</f>
        <v>1.9808306709265175</v>
      </c>
      <c r="AJ24" s="71">
        <f aca="true" t="shared" si="51" ref="AJ24:AJ34">SUM(AF24/AH24)*100</f>
        <v>0.5431309904153354</v>
      </c>
      <c r="AK24" s="71">
        <f aca="true" t="shared" si="52" ref="AK24:AK34">SUM(AG24/AH24)*100</f>
        <v>1.4376996805111821</v>
      </c>
      <c r="AL24" s="72">
        <f aca="true" t="shared" si="53" ref="AL24:AL34">ROUND(AI24,4)</f>
        <v>1.9808</v>
      </c>
      <c r="AM24" s="69">
        <v>19</v>
      </c>
      <c r="AN24" s="69">
        <v>51</v>
      </c>
      <c r="AO24" s="70">
        <v>3275</v>
      </c>
      <c r="AP24" s="71">
        <f aca="true" t="shared" si="54" ref="AP24:AP34">((AM24+AN24)*100)/AO24</f>
        <v>2.1374045801526718</v>
      </c>
      <c r="AQ24" s="71">
        <f aca="true" t="shared" si="55" ref="AQ24:AQ34">SUM(AM24/AO24)*100</f>
        <v>0.5801526717557252</v>
      </c>
      <c r="AR24" s="71">
        <f aca="true" t="shared" si="56" ref="AR24:AR34">SUM(AN24/AO24)*100</f>
        <v>1.5572519083969465</v>
      </c>
      <c r="AS24" s="72">
        <f aca="true" t="shared" si="57" ref="AS24:AS34">ROUND(AP24,4)</f>
        <v>2.1374</v>
      </c>
      <c r="AT24" s="69">
        <v>43</v>
      </c>
      <c r="AU24" s="69">
        <v>361</v>
      </c>
      <c r="AV24" s="70">
        <v>2266</v>
      </c>
      <c r="AW24" s="71">
        <f aca="true" t="shared" si="58" ref="AW24:AW34">((AT24+AU24)*100)/AV24</f>
        <v>17.828773168578994</v>
      </c>
      <c r="AX24" s="71">
        <f aca="true" t="shared" si="59" ref="AX24:AX34">SUM(AT24/AV24)*100</f>
        <v>1.8976169461606356</v>
      </c>
      <c r="AY24" s="71">
        <f aca="true" t="shared" si="60" ref="AY24:AY34">SUM(AU24/AV24)*100</f>
        <v>15.931156222418357</v>
      </c>
      <c r="AZ24" s="72">
        <f aca="true" t="shared" si="61" ref="AZ24:AZ34">ROUND(AW24,4)</f>
        <v>17.8288</v>
      </c>
      <c r="BA24" s="69">
        <v>5</v>
      </c>
      <c r="BB24" s="69">
        <v>26</v>
      </c>
      <c r="BC24" s="70">
        <v>888</v>
      </c>
      <c r="BD24" s="71">
        <f aca="true" t="shared" si="62" ref="BD24:BD34">((BA24+BB24)*100)/BC24</f>
        <v>3.490990990990991</v>
      </c>
      <c r="BE24" s="71">
        <f aca="true" t="shared" si="63" ref="BE24:BE34">SUM(BA24/BC24)*100</f>
        <v>0.5630630630630631</v>
      </c>
      <c r="BF24" s="71">
        <f aca="true" t="shared" si="64" ref="BF24:BF34">SUM(BB24/BC24)*100</f>
        <v>2.9279279279279278</v>
      </c>
      <c r="BG24" s="72">
        <f aca="true" t="shared" si="65" ref="BG24:BG34">ROUND(BD24,4)</f>
        <v>3.491</v>
      </c>
      <c r="BH24" s="73">
        <f aca="true" t="shared" si="66" ref="BH24:BH34">COUNT(D24,E24,K24,L24,R24,S24,Y24,Z24,AF24,AG24,AM24,AN24,AT24,AU24,BA24,BB24)</f>
        <v>16</v>
      </c>
      <c r="BI24" s="74">
        <f aca="true" t="shared" si="67" ref="BI24:BI34">SUM(J24,Q24,X24,AE24,AL24,AS24,AZ24,BG24)</f>
        <v>50.5901</v>
      </c>
      <c r="BJ24" s="67">
        <v>1</v>
      </c>
    </row>
    <row r="25" spans="1:62" ht="12.75">
      <c r="A25" s="87">
        <v>2</v>
      </c>
      <c r="B25" s="97" t="s">
        <v>115</v>
      </c>
      <c r="C25" s="97" t="s">
        <v>116</v>
      </c>
      <c r="D25" s="88">
        <v>25</v>
      </c>
      <c r="E25" s="88">
        <v>10</v>
      </c>
      <c r="F25" s="89">
        <v>475</v>
      </c>
      <c r="G25" s="90">
        <f t="shared" si="34"/>
        <v>7.368421052631579</v>
      </c>
      <c r="H25" s="71">
        <f t="shared" si="35"/>
        <v>5.263157894736842</v>
      </c>
      <c r="I25" s="90">
        <f t="shared" si="36"/>
        <v>2.1052631578947367</v>
      </c>
      <c r="J25" s="91">
        <f t="shared" si="37"/>
        <v>7.3684</v>
      </c>
      <c r="K25" s="88">
        <v>2</v>
      </c>
      <c r="L25" s="88">
        <v>116</v>
      </c>
      <c r="M25" s="70">
        <v>520</v>
      </c>
      <c r="N25" s="90">
        <f t="shared" si="38"/>
        <v>22.692307692307693</v>
      </c>
      <c r="O25" s="90">
        <f t="shared" si="39"/>
        <v>0.38461538461538464</v>
      </c>
      <c r="P25" s="90">
        <f t="shared" si="40"/>
        <v>22.30769230769231</v>
      </c>
      <c r="Q25" s="91">
        <f t="shared" si="41"/>
        <v>22.6923</v>
      </c>
      <c r="R25" s="88">
        <v>27</v>
      </c>
      <c r="S25" s="88">
        <v>2</v>
      </c>
      <c r="T25" s="70">
        <v>332</v>
      </c>
      <c r="U25" s="90">
        <f t="shared" si="42"/>
        <v>8.734939759036145</v>
      </c>
      <c r="V25" s="90">
        <f t="shared" si="43"/>
        <v>8.132530120481928</v>
      </c>
      <c r="W25" s="90">
        <f t="shared" si="44"/>
        <v>0.6024096385542169</v>
      </c>
      <c r="X25" s="91">
        <f t="shared" si="45"/>
        <v>8.7349</v>
      </c>
      <c r="Y25" s="88">
        <v>4</v>
      </c>
      <c r="Z25" s="88">
        <v>6</v>
      </c>
      <c r="AA25" s="70">
        <v>225</v>
      </c>
      <c r="AB25" s="90">
        <f t="shared" si="46"/>
        <v>4.444444444444445</v>
      </c>
      <c r="AC25" s="90">
        <f t="shared" si="47"/>
        <v>1.7777777777777777</v>
      </c>
      <c r="AD25" s="90">
        <f t="shared" si="48"/>
        <v>2.666666666666667</v>
      </c>
      <c r="AE25" s="91">
        <f t="shared" si="49"/>
        <v>4.4444</v>
      </c>
      <c r="AF25" s="88">
        <v>5</v>
      </c>
      <c r="AG25" s="88">
        <v>1</v>
      </c>
      <c r="AH25" s="70">
        <v>236</v>
      </c>
      <c r="AI25" s="90">
        <f t="shared" si="50"/>
        <v>2.542372881355932</v>
      </c>
      <c r="AJ25" s="90">
        <f t="shared" si="51"/>
        <v>2.11864406779661</v>
      </c>
      <c r="AK25" s="90">
        <f t="shared" si="52"/>
        <v>0.423728813559322</v>
      </c>
      <c r="AL25" s="91">
        <f t="shared" si="53"/>
        <v>2.5424</v>
      </c>
      <c r="AM25" s="88">
        <v>12</v>
      </c>
      <c r="AN25" s="88">
        <v>1</v>
      </c>
      <c r="AO25" s="70">
        <v>409</v>
      </c>
      <c r="AP25" s="90">
        <f t="shared" si="54"/>
        <v>3.1784841075794623</v>
      </c>
      <c r="AQ25" s="90">
        <f t="shared" si="55"/>
        <v>2.93398533007335</v>
      </c>
      <c r="AR25" s="90">
        <f t="shared" si="56"/>
        <v>0.24449877750611246</v>
      </c>
      <c r="AS25" s="91">
        <f t="shared" si="57"/>
        <v>3.1785</v>
      </c>
      <c r="AT25" s="88">
        <v>1</v>
      </c>
      <c r="AU25" s="88">
        <v>4</v>
      </c>
      <c r="AV25" s="70">
        <v>260</v>
      </c>
      <c r="AW25" s="90">
        <f t="shared" si="58"/>
        <v>1.9230769230769231</v>
      </c>
      <c r="AX25" s="90">
        <f t="shared" si="59"/>
        <v>0.38461538461538464</v>
      </c>
      <c r="AY25" s="90">
        <f t="shared" si="60"/>
        <v>1.5384615384615385</v>
      </c>
      <c r="AZ25" s="91">
        <f t="shared" si="61"/>
        <v>1.9231</v>
      </c>
      <c r="BA25" s="88">
        <v>2</v>
      </c>
      <c r="BB25" s="88">
        <v>3</v>
      </c>
      <c r="BC25" s="70">
        <v>109</v>
      </c>
      <c r="BD25" s="90">
        <f t="shared" si="62"/>
        <v>4.587155963302752</v>
      </c>
      <c r="BE25" s="90">
        <f t="shared" si="63"/>
        <v>1.834862385321101</v>
      </c>
      <c r="BF25" s="90">
        <f t="shared" si="64"/>
        <v>2.7522935779816518</v>
      </c>
      <c r="BG25" s="91">
        <f t="shared" si="65"/>
        <v>4.5872</v>
      </c>
      <c r="BH25" s="92">
        <f t="shared" si="66"/>
        <v>16</v>
      </c>
      <c r="BI25" s="93">
        <f t="shared" si="67"/>
        <v>55.4712</v>
      </c>
      <c r="BJ25" s="67">
        <v>2</v>
      </c>
    </row>
    <row r="26" spans="1:62" ht="12.75">
      <c r="A26" s="87">
        <v>3</v>
      </c>
      <c r="B26" s="96" t="s">
        <v>146</v>
      </c>
      <c r="C26" s="96" t="s">
        <v>76</v>
      </c>
      <c r="D26" s="69">
        <v>128</v>
      </c>
      <c r="E26" s="69">
        <v>59</v>
      </c>
      <c r="F26" s="70">
        <v>2507</v>
      </c>
      <c r="G26" s="71">
        <f t="shared" si="34"/>
        <v>7.459114479457519</v>
      </c>
      <c r="H26" s="71">
        <f t="shared" si="35"/>
        <v>5.105704028719585</v>
      </c>
      <c r="I26" s="71">
        <f t="shared" si="36"/>
        <v>2.353410450737934</v>
      </c>
      <c r="J26" s="72">
        <f t="shared" si="37"/>
        <v>7.4591</v>
      </c>
      <c r="K26" s="69">
        <v>16</v>
      </c>
      <c r="L26" s="69">
        <v>48</v>
      </c>
      <c r="M26" s="70">
        <v>235</v>
      </c>
      <c r="N26" s="71">
        <f t="shared" si="38"/>
        <v>27.23404255319149</v>
      </c>
      <c r="O26" s="71">
        <f t="shared" si="39"/>
        <v>6.808510638297872</v>
      </c>
      <c r="P26" s="71">
        <f t="shared" si="40"/>
        <v>20.425531914893615</v>
      </c>
      <c r="Q26" s="72">
        <f t="shared" si="41"/>
        <v>27.234</v>
      </c>
      <c r="R26" s="69">
        <v>59</v>
      </c>
      <c r="S26" s="69">
        <v>3</v>
      </c>
      <c r="T26" s="70">
        <v>326</v>
      </c>
      <c r="U26" s="71">
        <f t="shared" si="42"/>
        <v>19.01840490797546</v>
      </c>
      <c r="V26" s="71">
        <f t="shared" si="43"/>
        <v>18.098159509202453</v>
      </c>
      <c r="W26" s="71">
        <f t="shared" si="44"/>
        <v>0.9202453987730062</v>
      </c>
      <c r="X26" s="72">
        <f t="shared" si="45"/>
        <v>19.0184</v>
      </c>
      <c r="Y26" s="69">
        <v>152</v>
      </c>
      <c r="Z26" s="69">
        <v>74</v>
      </c>
      <c r="AA26" s="70">
        <v>3489</v>
      </c>
      <c r="AB26" s="71">
        <f t="shared" si="46"/>
        <v>6.47750071653769</v>
      </c>
      <c r="AC26" s="71">
        <f t="shared" si="47"/>
        <v>4.356549154485526</v>
      </c>
      <c r="AD26" s="71">
        <f t="shared" si="48"/>
        <v>2.1209515620521637</v>
      </c>
      <c r="AE26" s="72">
        <f t="shared" si="49"/>
        <v>6.4775</v>
      </c>
      <c r="AF26" s="69">
        <v>23</v>
      </c>
      <c r="AG26" s="69">
        <v>198</v>
      </c>
      <c r="AH26" s="70">
        <v>2506</v>
      </c>
      <c r="AI26" s="71">
        <f t="shared" si="50"/>
        <v>8.818834796488428</v>
      </c>
      <c r="AJ26" s="71">
        <f t="shared" si="51"/>
        <v>0.9177972865123704</v>
      </c>
      <c r="AK26" s="71">
        <f t="shared" si="52"/>
        <v>7.901037509976057</v>
      </c>
      <c r="AL26" s="72">
        <f t="shared" si="53"/>
        <v>8.8188</v>
      </c>
      <c r="AM26" s="69">
        <v>1</v>
      </c>
      <c r="AN26" s="69">
        <v>43</v>
      </c>
      <c r="AO26" s="70">
        <v>352</v>
      </c>
      <c r="AP26" s="71">
        <f t="shared" si="54"/>
        <v>12.5</v>
      </c>
      <c r="AQ26" s="71">
        <f t="shared" si="55"/>
        <v>0.2840909090909091</v>
      </c>
      <c r="AR26" s="71">
        <f t="shared" si="56"/>
        <v>12.215909090909092</v>
      </c>
      <c r="AS26" s="72">
        <f t="shared" si="57"/>
        <v>12.5</v>
      </c>
      <c r="AT26" s="69">
        <v>28</v>
      </c>
      <c r="AU26" s="69">
        <v>85</v>
      </c>
      <c r="AV26" s="70">
        <v>2266</v>
      </c>
      <c r="AW26" s="71">
        <f t="shared" si="58"/>
        <v>4.9867608120035305</v>
      </c>
      <c r="AX26" s="71">
        <f t="shared" si="59"/>
        <v>1.235657546337158</v>
      </c>
      <c r="AY26" s="71">
        <f t="shared" si="60"/>
        <v>3.751103265666372</v>
      </c>
      <c r="AZ26" s="72">
        <f t="shared" si="61"/>
        <v>4.9868</v>
      </c>
      <c r="BA26" s="69">
        <v>52</v>
      </c>
      <c r="BB26" s="69">
        <v>41</v>
      </c>
      <c r="BC26" s="70">
        <v>888</v>
      </c>
      <c r="BD26" s="71">
        <f t="shared" si="62"/>
        <v>10.472972972972974</v>
      </c>
      <c r="BE26" s="71">
        <f t="shared" si="63"/>
        <v>5.8558558558558556</v>
      </c>
      <c r="BF26" s="71">
        <f t="shared" si="64"/>
        <v>4.617117117117117</v>
      </c>
      <c r="BG26" s="72">
        <f t="shared" si="65"/>
        <v>10.473</v>
      </c>
      <c r="BH26" s="73">
        <f t="shared" si="66"/>
        <v>16</v>
      </c>
      <c r="BI26" s="74">
        <f t="shared" si="67"/>
        <v>96.9676</v>
      </c>
      <c r="BJ26" s="67">
        <v>3</v>
      </c>
    </row>
    <row r="27" spans="1:62" ht="12.75">
      <c r="A27" s="87">
        <v>4</v>
      </c>
      <c r="B27" s="98" t="s">
        <v>62</v>
      </c>
      <c r="C27" s="98" t="s">
        <v>63</v>
      </c>
      <c r="D27" s="69">
        <v>25</v>
      </c>
      <c r="E27" s="69">
        <v>2</v>
      </c>
      <c r="F27" s="70">
        <v>208</v>
      </c>
      <c r="G27" s="71">
        <f t="shared" si="34"/>
        <v>12.98076923076923</v>
      </c>
      <c r="H27" s="71">
        <f t="shared" si="35"/>
        <v>12.01923076923077</v>
      </c>
      <c r="I27" s="71">
        <f t="shared" si="36"/>
        <v>0.9615384615384616</v>
      </c>
      <c r="J27" s="72">
        <f t="shared" si="37"/>
        <v>12.9808</v>
      </c>
      <c r="K27" s="69">
        <v>6</v>
      </c>
      <c r="L27" s="69">
        <v>30</v>
      </c>
      <c r="M27" s="70">
        <v>408</v>
      </c>
      <c r="N27" s="71">
        <f t="shared" si="38"/>
        <v>8.823529411764707</v>
      </c>
      <c r="O27" s="71">
        <f t="shared" si="39"/>
        <v>1.4705882352941175</v>
      </c>
      <c r="P27" s="71">
        <f t="shared" si="40"/>
        <v>7.352941176470589</v>
      </c>
      <c r="Q27" s="72">
        <f t="shared" si="41"/>
        <v>8.8235</v>
      </c>
      <c r="R27" s="69">
        <v>52</v>
      </c>
      <c r="S27" s="69">
        <v>53</v>
      </c>
      <c r="T27" s="70">
        <v>647</v>
      </c>
      <c r="U27" s="71">
        <f t="shared" si="42"/>
        <v>16.228748068006183</v>
      </c>
      <c r="V27" s="71">
        <f t="shared" si="43"/>
        <v>8.0370942812983</v>
      </c>
      <c r="W27" s="71">
        <f t="shared" si="44"/>
        <v>8.191653786707882</v>
      </c>
      <c r="X27" s="72">
        <f t="shared" si="45"/>
        <v>16.2287</v>
      </c>
      <c r="Y27" s="69">
        <v>3</v>
      </c>
      <c r="Z27" s="69">
        <v>11</v>
      </c>
      <c r="AA27" s="70">
        <v>390</v>
      </c>
      <c r="AB27" s="71">
        <f t="shared" si="46"/>
        <v>3.58974358974359</v>
      </c>
      <c r="AC27" s="71">
        <f t="shared" si="47"/>
        <v>0.7692307692307693</v>
      </c>
      <c r="AD27" s="71">
        <f t="shared" si="48"/>
        <v>2.8205128205128207</v>
      </c>
      <c r="AE27" s="72">
        <f t="shared" si="49"/>
        <v>3.5897</v>
      </c>
      <c r="AF27" s="69">
        <v>29</v>
      </c>
      <c r="AG27" s="69">
        <v>40</v>
      </c>
      <c r="AH27" s="70">
        <v>368</v>
      </c>
      <c r="AI27" s="71">
        <f t="shared" si="50"/>
        <v>18.75</v>
      </c>
      <c r="AJ27" s="71">
        <f t="shared" si="51"/>
        <v>7.880434782608696</v>
      </c>
      <c r="AK27" s="71">
        <f t="shared" si="52"/>
        <v>10.869565217391305</v>
      </c>
      <c r="AL27" s="72">
        <f t="shared" si="53"/>
        <v>18.75</v>
      </c>
      <c r="AM27" s="69">
        <v>87</v>
      </c>
      <c r="AN27" s="69">
        <v>12</v>
      </c>
      <c r="AO27" s="70">
        <v>548</v>
      </c>
      <c r="AP27" s="71">
        <f t="shared" si="54"/>
        <v>18.065693430656935</v>
      </c>
      <c r="AQ27" s="71">
        <f t="shared" si="55"/>
        <v>15.875912408759124</v>
      </c>
      <c r="AR27" s="71">
        <f t="shared" si="56"/>
        <v>2.18978102189781</v>
      </c>
      <c r="AS27" s="72">
        <f t="shared" si="57"/>
        <v>18.0657</v>
      </c>
      <c r="AT27" s="69">
        <v>15</v>
      </c>
      <c r="AU27" s="69">
        <v>28</v>
      </c>
      <c r="AV27" s="70">
        <v>407</v>
      </c>
      <c r="AW27" s="71">
        <f t="shared" si="58"/>
        <v>10.565110565110565</v>
      </c>
      <c r="AX27" s="71">
        <f t="shared" si="59"/>
        <v>3.6855036855036856</v>
      </c>
      <c r="AY27" s="71">
        <f t="shared" si="60"/>
        <v>6.87960687960688</v>
      </c>
      <c r="AZ27" s="72">
        <f t="shared" si="61"/>
        <v>10.5651</v>
      </c>
      <c r="BA27" s="69">
        <v>121</v>
      </c>
      <c r="BB27" s="69">
        <v>21</v>
      </c>
      <c r="BC27" s="70">
        <v>580</v>
      </c>
      <c r="BD27" s="71">
        <f t="shared" si="62"/>
        <v>24.482758620689655</v>
      </c>
      <c r="BE27" s="71">
        <f t="shared" si="63"/>
        <v>20.862068965517242</v>
      </c>
      <c r="BF27" s="71">
        <f t="shared" si="64"/>
        <v>3.620689655172414</v>
      </c>
      <c r="BG27" s="72">
        <f t="shared" si="65"/>
        <v>24.4828</v>
      </c>
      <c r="BH27" s="73">
        <f t="shared" si="66"/>
        <v>16</v>
      </c>
      <c r="BI27" s="74">
        <f t="shared" si="67"/>
        <v>113.4863</v>
      </c>
      <c r="BJ27" s="67">
        <v>4</v>
      </c>
    </row>
    <row r="28" spans="1:62" ht="12.75">
      <c r="A28" s="87">
        <v>5</v>
      </c>
      <c r="B28" s="96" t="s">
        <v>53</v>
      </c>
      <c r="C28" s="96" t="s">
        <v>54</v>
      </c>
      <c r="D28" s="69">
        <v>69</v>
      </c>
      <c r="E28" s="69">
        <v>60</v>
      </c>
      <c r="F28" s="70">
        <v>341</v>
      </c>
      <c r="G28" s="71">
        <f t="shared" si="34"/>
        <v>37.82991202346041</v>
      </c>
      <c r="H28" s="71">
        <f t="shared" si="35"/>
        <v>20.234604105571847</v>
      </c>
      <c r="I28" s="71">
        <f t="shared" si="36"/>
        <v>17.595307917888565</v>
      </c>
      <c r="J28" s="72">
        <f t="shared" si="37"/>
        <v>37.8299</v>
      </c>
      <c r="K28" s="69">
        <v>9</v>
      </c>
      <c r="L28" s="69">
        <v>10</v>
      </c>
      <c r="M28" s="70">
        <v>1292</v>
      </c>
      <c r="N28" s="71">
        <f t="shared" si="38"/>
        <v>1.4705882352941178</v>
      </c>
      <c r="O28" s="71">
        <f t="shared" si="39"/>
        <v>0.696594427244582</v>
      </c>
      <c r="P28" s="71">
        <f t="shared" si="40"/>
        <v>0.7739938080495357</v>
      </c>
      <c r="Q28" s="72">
        <f t="shared" si="41"/>
        <v>1.4706</v>
      </c>
      <c r="R28" s="69">
        <v>178</v>
      </c>
      <c r="S28" s="69">
        <v>91</v>
      </c>
      <c r="T28" s="70">
        <v>987</v>
      </c>
      <c r="U28" s="71">
        <f t="shared" si="42"/>
        <v>27.25430597771023</v>
      </c>
      <c r="V28" s="71">
        <f t="shared" si="43"/>
        <v>18.034447821681866</v>
      </c>
      <c r="W28" s="71">
        <f t="shared" si="44"/>
        <v>9.219858156028367</v>
      </c>
      <c r="X28" s="72">
        <f t="shared" si="45"/>
        <v>27.2543</v>
      </c>
      <c r="Y28" s="69">
        <v>6</v>
      </c>
      <c r="Z28" s="69">
        <v>2</v>
      </c>
      <c r="AA28" s="70">
        <v>611</v>
      </c>
      <c r="AB28" s="71">
        <f t="shared" si="46"/>
        <v>1.309328968903437</v>
      </c>
      <c r="AC28" s="71">
        <f t="shared" si="47"/>
        <v>0.9819967266775778</v>
      </c>
      <c r="AD28" s="71">
        <f t="shared" si="48"/>
        <v>0.32733224222585927</v>
      </c>
      <c r="AE28" s="72">
        <f t="shared" si="49"/>
        <v>1.3093</v>
      </c>
      <c r="AF28" s="69">
        <v>9</v>
      </c>
      <c r="AG28" s="69">
        <v>26</v>
      </c>
      <c r="AH28" s="70">
        <v>505</v>
      </c>
      <c r="AI28" s="71">
        <f t="shared" si="50"/>
        <v>6.930693069306931</v>
      </c>
      <c r="AJ28" s="71">
        <f t="shared" si="51"/>
        <v>1.782178217821782</v>
      </c>
      <c r="AK28" s="71">
        <f t="shared" si="52"/>
        <v>5.148514851485149</v>
      </c>
      <c r="AL28" s="72">
        <f t="shared" si="53"/>
        <v>6.9307</v>
      </c>
      <c r="AM28" s="69">
        <v>37</v>
      </c>
      <c r="AN28" s="69">
        <v>38</v>
      </c>
      <c r="AO28" s="70">
        <v>452</v>
      </c>
      <c r="AP28" s="71">
        <f t="shared" si="54"/>
        <v>16.5929203539823</v>
      </c>
      <c r="AQ28" s="71">
        <f t="shared" si="55"/>
        <v>8.185840707964601</v>
      </c>
      <c r="AR28" s="71">
        <f t="shared" si="56"/>
        <v>8.4070796460177</v>
      </c>
      <c r="AS28" s="72">
        <f t="shared" si="57"/>
        <v>16.5929</v>
      </c>
      <c r="AT28" s="69">
        <v>16</v>
      </c>
      <c r="AU28" s="69">
        <v>266</v>
      </c>
      <c r="AV28" s="70">
        <v>1115</v>
      </c>
      <c r="AW28" s="71">
        <f t="shared" si="58"/>
        <v>25.291479820627803</v>
      </c>
      <c r="AX28" s="71">
        <f t="shared" si="59"/>
        <v>1.4349775784753362</v>
      </c>
      <c r="AY28" s="71">
        <f t="shared" si="60"/>
        <v>23.856502242152466</v>
      </c>
      <c r="AZ28" s="72">
        <f t="shared" si="61"/>
        <v>25.2915</v>
      </c>
      <c r="BA28" s="69">
        <v>19</v>
      </c>
      <c r="BB28" s="69">
        <v>49</v>
      </c>
      <c r="BC28" s="70">
        <v>286</v>
      </c>
      <c r="BD28" s="71">
        <f t="shared" si="62"/>
        <v>23.776223776223777</v>
      </c>
      <c r="BE28" s="71">
        <f t="shared" si="63"/>
        <v>6.643356643356643</v>
      </c>
      <c r="BF28" s="71">
        <f t="shared" si="64"/>
        <v>17.132867132867133</v>
      </c>
      <c r="BG28" s="72">
        <f t="shared" si="65"/>
        <v>23.7762</v>
      </c>
      <c r="BH28" s="73">
        <f t="shared" si="66"/>
        <v>16</v>
      </c>
      <c r="BI28" s="74">
        <f t="shared" si="67"/>
        <v>140.4554</v>
      </c>
      <c r="BJ28" s="67">
        <v>5</v>
      </c>
    </row>
    <row r="29" spans="1:62" ht="12.75">
      <c r="A29" s="87">
        <v>6</v>
      </c>
      <c r="B29" s="96" t="s">
        <v>159</v>
      </c>
      <c r="C29" s="96" t="s">
        <v>54</v>
      </c>
      <c r="D29" s="69">
        <v>135</v>
      </c>
      <c r="E29" s="69">
        <v>30</v>
      </c>
      <c r="F29" s="70">
        <v>598</v>
      </c>
      <c r="G29" s="71">
        <f t="shared" si="34"/>
        <v>27.59197324414716</v>
      </c>
      <c r="H29" s="71">
        <f t="shared" si="35"/>
        <v>22.5752508361204</v>
      </c>
      <c r="I29" s="71">
        <f t="shared" si="36"/>
        <v>5.016722408026756</v>
      </c>
      <c r="J29" s="72">
        <f t="shared" si="37"/>
        <v>27.592</v>
      </c>
      <c r="K29" s="69">
        <v>55</v>
      </c>
      <c r="L29" s="69">
        <v>88</v>
      </c>
      <c r="M29" s="70">
        <v>357</v>
      </c>
      <c r="N29" s="71">
        <f t="shared" si="38"/>
        <v>40.056022408963585</v>
      </c>
      <c r="O29" s="71">
        <f t="shared" si="39"/>
        <v>15.406162464985995</v>
      </c>
      <c r="P29" s="71">
        <f t="shared" si="40"/>
        <v>24.649859943977592</v>
      </c>
      <c r="Q29" s="72">
        <f t="shared" si="41"/>
        <v>40.056</v>
      </c>
      <c r="R29" s="69">
        <v>120</v>
      </c>
      <c r="S29" s="69">
        <v>13</v>
      </c>
      <c r="T29" s="70">
        <v>557</v>
      </c>
      <c r="U29" s="71">
        <f t="shared" si="42"/>
        <v>23.877917414721722</v>
      </c>
      <c r="V29" s="71">
        <f t="shared" si="43"/>
        <v>21.543985637342907</v>
      </c>
      <c r="W29" s="71">
        <f t="shared" si="44"/>
        <v>2.333931777378815</v>
      </c>
      <c r="X29" s="72">
        <f t="shared" si="45"/>
        <v>23.8779</v>
      </c>
      <c r="Y29" s="69">
        <v>37</v>
      </c>
      <c r="Z29" s="69">
        <v>38</v>
      </c>
      <c r="AA29" s="70">
        <v>461</v>
      </c>
      <c r="AB29" s="71">
        <f t="shared" si="46"/>
        <v>16.268980477223426</v>
      </c>
      <c r="AC29" s="71">
        <f t="shared" si="47"/>
        <v>8.026030368763557</v>
      </c>
      <c r="AD29" s="71">
        <f t="shared" si="48"/>
        <v>8.24295010845987</v>
      </c>
      <c r="AE29" s="72">
        <f t="shared" si="49"/>
        <v>16.269</v>
      </c>
      <c r="AF29" s="69">
        <v>71</v>
      </c>
      <c r="AG29" s="69">
        <v>23</v>
      </c>
      <c r="AH29" s="70">
        <v>1713</v>
      </c>
      <c r="AI29" s="71">
        <f t="shared" si="50"/>
        <v>5.4874489200233505</v>
      </c>
      <c r="AJ29" s="71">
        <f t="shared" si="51"/>
        <v>4.144775248102744</v>
      </c>
      <c r="AK29" s="71">
        <f t="shared" si="52"/>
        <v>1.3426736719206072</v>
      </c>
      <c r="AL29" s="72">
        <f t="shared" si="53"/>
        <v>5.4874</v>
      </c>
      <c r="AM29" s="69">
        <v>46</v>
      </c>
      <c r="AN29" s="69">
        <v>17</v>
      </c>
      <c r="AO29" s="70">
        <v>452</v>
      </c>
      <c r="AP29" s="71">
        <f t="shared" si="54"/>
        <v>13.938053097345133</v>
      </c>
      <c r="AQ29" s="71">
        <f t="shared" si="55"/>
        <v>10.176991150442479</v>
      </c>
      <c r="AR29" s="71">
        <f t="shared" si="56"/>
        <v>3.761061946902655</v>
      </c>
      <c r="AS29" s="72">
        <f t="shared" si="57"/>
        <v>13.9381</v>
      </c>
      <c r="AT29" s="69">
        <v>24</v>
      </c>
      <c r="AU29" s="69">
        <v>142</v>
      </c>
      <c r="AV29" s="70">
        <v>1115</v>
      </c>
      <c r="AW29" s="71">
        <f t="shared" si="58"/>
        <v>14.887892376681615</v>
      </c>
      <c r="AX29" s="71">
        <f t="shared" si="59"/>
        <v>2.1524663677130045</v>
      </c>
      <c r="AY29" s="71">
        <f t="shared" si="60"/>
        <v>12.73542600896861</v>
      </c>
      <c r="AZ29" s="72">
        <f t="shared" si="61"/>
        <v>14.8879</v>
      </c>
      <c r="BA29" s="69">
        <v>29</v>
      </c>
      <c r="BB29" s="69">
        <v>12</v>
      </c>
      <c r="BC29" s="70">
        <v>258</v>
      </c>
      <c r="BD29" s="71">
        <f t="shared" si="62"/>
        <v>15.891472868217054</v>
      </c>
      <c r="BE29" s="71">
        <f t="shared" si="63"/>
        <v>11.24031007751938</v>
      </c>
      <c r="BF29" s="71">
        <f t="shared" si="64"/>
        <v>4.651162790697675</v>
      </c>
      <c r="BG29" s="72">
        <f t="shared" si="65"/>
        <v>15.8915</v>
      </c>
      <c r="BH29" s="73">
        <f t="shared" si="66"/>
        <v>16</v>
      </c>
      <c r="BI29" s="74">
        <f t="shared" si="67"/>
        <v>157.9998</v>
      </c>
      <c r="BJ29" s="67">
        <v>6</v>
      </c>
    </row>
    <row r="30" spans="1:62" ht="12.75">
      <c r="A30" s="87">
        <v>7</v>
      </c>
      <c r="B30" s="96" t="s">
        <v>148</v>
      </c>
      <c r="C30" s="96" t="s">
        <v>124</v>
      </c>
      <c r="D30" s="69"/>
      <c r="E30" s="69">
        <v>4</v>
      </c>
      <c r="F30" s="70">
        <v>269</v>
      </c>
      <c r="G30" s="71">
        <f t="shared" si="34"/>
        <v>1.486988847583643</v>
      </c>
      <c r="H30" s="71">
        <f t="shared" si="35"/>
        <v>0</v>
      </c>
      <c r="I30" s="71">
        <f t="shared" si="36"/>
        <v>1.486988847583643</v>
      </c>
      <c r="J30" s="72">
        <f t="shared" si="37"/>
        <v>1.487</v>
      </c>
      <c r="K30" s="69"/>
      <c r="L30" s="69">
        <v>19</v>
      </c>
      <c r="M30" s="70">
        <v>470</v>
      </c>
      <c r="N30" s="71">
        <f t="shared" si="38"/>
        <v>4.042553191489362</v>
      </c>
      <c r="O30" s="71">
        <f t="shared" si="39"/>
        <v>0</v>
      </c>
      <c r="P30" s="71">
        <f t="shared" si="40"/>
        <v>4.042553191489362</v>
      </c>
      <c r="Q30" s="72">
        <f t="shared" si="41"/>
        <v>4.0426</v>
      </c>
      <c r="R30" s="69">
        <v>27</v>
      </c>
      <c r="S30" s="69">
        <v>24</v>
      </c>
      <c r="T30" s="70">
        <v>464</v>
      </c>
      <c r="U30" s="71">
        <f t="shared" si="42"/>
        <v>10.991379310344827</v>
      </c>
      <c r="V30" s="71">
        <f t="shared" si="43"/>
        <v>5.818965517241379</v>
      </c>
      <c r="W30" s="71">
        <f t="shared" si="44"/>
        <v>5.172413793103448</v>
      </c>
      <c r="X30" s="72">
        <f t="shared" si="45"/>
        <v>10.9914</v>
      </c>
      <c r="Y30" s="69">
        <v>68</v>
      </c>
      <c r="Z30" s="69">
        <v>45</v>
      </c>
      <c r="AA30" s="70">
        <v>319</v>
      </c>
      <c r="AB30" s="71">
        <f t="shared" si="46"/>
        <v>35.42319749216301</v>
      </c>
      <c r="AC30" s="71">
        <f t="shared" si="47"/>
        <v>21.316614420062695</v>
      </c>
      <c r="AD30" s="71">
        <f t="shared" si="48"/>
        <v>14.106583072100312</v>
      </c>
      <c r="AE30" s="72">
        <f t="shared" si="49"/>
        <v>35.4232</v>
      </c>
      <c r="AF30" s="69">
        <v>69</v>
      </c>
      <c r="AG30" s="69">
        <v>67</v>
      </c>
      <c r="AH30" s="70">
        <v>340</v>
      </c>
      <c r="AI30" s="71">
        <f t="shared" si="50"/>
        <v>40</v>
      </c>
      <c r="AJ30" s="71">
        <f t="shared" si="51"/>
        <v>20.294117647058822</v>
      </c>
      <c r="AK30" s="71">
        <f t="shared" si="52"/>
        <v>19.705882352941178</v>
      </c>
      <c r="AL30" s="72">
        <f t="shared" si="53"/>
        <v>40</v>
      </c>
      <c r="AM30" s="69">
        <v>14</v>
      </c>
      <c r="AN30" s="69"/>
      <c r="AO30" s="70">
        <v>255</v>
      </c>
      <c r="AP30" s="71">
        <f t="shared" si="54"/>
        <v>5.490196078431373</v>
      </c>
      <c r="AQ30" s="71">
        <f t="shared" si="55"/>
        <v>5.490196078431373</v>
      </c>
      <c r="AR30" s="71">
        <f t="shared" si="56"/>
        <v>0</v>
      </c>
      <c r="AS30" s="72">
        <f t="shared" si="57"/>
        <v>5.4902</v>
      </c>
      <c r="AT30" s="69">
        <v>67</v>
      </c>
      <c r="AU30" s="69">
        <v>147</v>
      </c>
      <c r="AV30" s="70">
        <v>667</v>
      </c>
      <c r="AW30" s="71">
        <f t="shared" si="58"/>
        <v>32.083958020989506</v>
      </c>
      <c r="AX30" s="71">
        <f t="shared" si="59"/>
        <v>10.044977511244378</v>
      </c>
      <c r="AY30" s="71">
        <f t="shared" si="60"/>
        <v>22.038980509745127</v>
      </c>
      <c r="AZ30" s="72">
        <f t="shared" si="61"/>
        <v>32.084</v>
      </c>
      <c r="BA30" s="69">
        <v>18</v>
      </c>
      <c r="BB30" s="69">
        <v>71</v>
      </c>
      <c r="BC30" s="70">
        <v>286</v>
      </c>
      <c r="BD30" s="71">
        <f t="shared" si="62"/>
        <v>31.11888111888112</v>
      </c>
      <c r="BE30" s="71">
        <f t="shared" si="63"/>
        <v>6.293706293706294</v>
      </c>
      <c r="BF30" s="71">
        <f t="shared" si="64"/>
        <v>24.825174825174827</v>
      </c>
      <c r="BG30" s="72">
        <f t="shared" si="65"/>
        <v>31.1189</v>
      </c>
      <c r="BH30" s="73">
        <f t="shared" si="66"/>
        <v>13</v>
      </c>
      <c r="BI30" s="74">
        <f t="shared" si="67"/>
        <v>160.63729999999998</v>
      </c>
      <c r="BJ30" s="67">
        <v>7</v>
      </c>
    </row>
    <row r="31" spans="1:62" ht="12.75">
      <c r="A31" s="87">
        <v>8</v>
      </c>
      <c r="B31" s="96" t="s">
        <v>93</v>
      </c>
      <c r="C31" s="96" t="s">
        <v>87</v>
      </c>
      <c r="D31" s="69">
        <v>21</v>
      </c>
      <c r="E31" s="69"/>
      <c r="F31" s="70">
        <v>383</v>
      </c>
      <c r="G31" s="71">
        <f t="shared" si="34"/>
        <v>5.483028720626632</v>
      </c>
      <c r="H31" s="71">
        <f t="shared" si="35"/>
        <v>5.483028720626632</v>
      </c>
      <c r="I31" s="71">
        <f t="shared" si="36"/>
        <v>0</v>
      </c>
      <c r="J31" s="72">
        <f t="shared" si="37"/>
        <v>5.483</v>
      </c>
      <c r="K31" s="69">
        <v>29</v>
      </c>
      <c r="L31" s="69">
        <v>8</v>
      </c>
      <c r="M31" s="70">
        <v>361</v>
      </c>
      <c r="N31" s="71">
        <f t="shared" si="38"/>
        <v>10.249307479224377</v>
      </c>
      <c r="O31" s="71">
        <f t="shared" si="39"/>
        <v>8.033240997229916</v>
      </c>
      <c r="P31" s="71">
        <f t="shared" si="40"/>
        <v>2.21606648199446</v>
      </c>
      <c r="Q31" s="72">
        <f t="shared" si="41"/>
        <v>10.2493</v>
      </c>
      <c r="R31" s="69"/>
      <c r="S31" s="69">
        <v>23</v>
      </c>
      <c r="T31" s="70">
        <v>388</v>
      </c>
      <c r="U31" s="71">
        <f t="shared" si="42"/>
        <v>5.927835051546392</v>
      </c>
      <c r="V31" s="71">
        <f t="shared" si="43"/>
        <v>0</v>
      </c>
      <c r="W31" s="71">
        <f t="shared" si="44"/>
        <v>5.927835051546391</v>
      </c>
      <c r="X31" s="72">
        <f t="shared" si="45"/>
        <v>5.9278</v>
      </c>
      <c r="Y31" s="69">
        <v>7</v>
      </c>
      <c r="Z31" s="69"/>
      <c r="AA31" s="70">
        <v>149</v>
      </c>
      <c r="AB31" s="71">
        <f t="shared" si="46"/>
        <v>4.697986577181208</v>
      </c>
      <c r="AC31" s="71">
        <f t="shared" si="47"/>
        <v>4.697986577181208</v>
      </c>
      <c r="AD31" s="71">
        <f t="shared" si="48"/>
        <v>0</v>
      </c>
      <c r="AE31" s="72">
        <f t="shared" si="49"/>
        <v>4.698</v>
      </c>
      <c r="AF31" s="69">
        <v>6</v>
      </c>
      <c r="AG31" s="69">
        <v>67</v>
      </c>
      <c r="AH31" s="70">
        <v>297</v>
      </c>
      <c r="AI31" s="71">
        <f t="shared" si="50"/>
        <v>24.579124579124578</v>
      </c>
      <c r="AJ31" s="71">
        <f t="shared" si="51"/>
        <v>2.0202020202020203</v>
      </c>
      <c r="AK31" s="71">
        <f t="shared" si="52"/>
        <v>22.55892255892256</v>
      </c>
      <c r="AL31" s="72">
        <f t="shared" si="53"/>
        <v>24.5791</v>
      </c>
      <c r="AM31" s="69">
        <v>15</v>
      </c>
      <c r="AN31" s="69">
        <v>34</v>
      </c>
      <c r="AO31" s="70">
        <v>287</v>
      </c>
      <c r="AP31" s="71">
        <f t="shared" si="54"/>
        <v>17.073170731707318</v>
      </c>
      <c r="AQ31" s="71">
        <f t="shared" si="55"/>
        <v>5.2264808362369335</v>
      </c>
      <c r="AR31" s="71">
        <f t="shared" si="56"/>
        <v>11.846689895470384</v>
      </c>
      <c r="AS31" s="72">
        <f t="shared" si="57"/>
        <v>17.0732</v>
      </c>
      <c r="AT31" s="69">
        <v>14</v>
      </c>
      <c r="AU31" s="69">
        <v>14</v>
      </c>
      <c r="AV31" s="70">
        <v>287</v>
      </c>
      <c r="AW31" s="71">
        <f t="shared" si="58"/>
        <v>9.75609756097561</v>
      </c>
      <c r="AX31" s="71">
        <f t="shared" si="59"/>
        <v>4.878048780487805</v>
      </c>
      <c r="AY31" s="71">
        <f t="shared" si="60"/>
        <v>4.878048780487805</v>
      </c>
      <c r="AZ31" s="72">
        <f t="shared" si="61"/>
        <v>9.7561</v>
      </c>
      <c r="BA31" s="69">
        <v>3</v>
      </c>
      <c r="BB31" s="69"/>
      <c r="BC31" s="70">
        <v>212</v>
      </c>
      <c r="BD31" s="71">
        <f t="shared" si="62"/>
        <v>1.4150943396226414</v>
      </c>
      <c r="BE31" s="71">
        <f t="shared" si="63"/>
        <v>1.4150943396226416</v>
      </c>
      <c r="BF31" s="71">
        <f t="shared" si="64"/>
        <v>0</v>
      </c>
      <c r="BG31" s="72">
        <f t="shared" si="65"/>
        <v>1.4151</v>
      </c>
      <c r="BH31" s="73">
        <f t="shared" si="66"/>
        <v>12</v>
      </c>
      <c r="BI31" s="74">
        <f t="shared" si="67"/>
        <v>79.1816</v>
      </c>
      <c r="BJ31" s="67">
        <v>8</v>
      </c>
    </row>
    <row r="32" spans="1:62" ht="12.75">
      <c r="A32" s="87">
        <v>9</v>
      </c>
      <c r="B32" s="96" t="s">
        <v>88</v>
      </c>
      <c r="C32" s="96" t="s">
        <v>47</v>
      </c>
      <c r="D32" s="69">
        <v>95</v>
      </c>
      <c r="E32" s="69">
        <v>97</v>
      </c>
      <c r="F32" s="70">
        <v>421</v>
      </c>
      <c r="G32" s="71">
        <f t="shared" si="34"/>
        <v>45.605700712589076</v>
      </c>
      <c r="H32" s="71">
        <f t="shared" si="35"/>
        <v>22.565320665083135</v>
      </c>
      <c r="I32" s="71">
        <f t="shared" si="36"/>
        <v>23.040380047505938</v>
      </c>
      <c r="J32" s="72">
        <f t="shared" si="37"/>
        <v>45.6057</v>
      </c>
      <c r="K32" s="69">
        <v>56</v>
      </c>
      <c r="L32" s="69">
        <v>38</v>
      </c>
      <c r="M32" s="70">
        <v>542</v>
      </c>
      <c r="N32" s="71">
        <f t="shared" si="38"/>
        <v>17.343173431734318</v>
      </c>
      <c r="O32" s="71">
        <f t="shared" si="39"/>
        <v>10.33210332103321</v>
      </c>
      <c r="P32" s="71">
        <f t="shared" si="40"/>
        <v>7.011070110701106</v>
      </c>
      <c r="Q32" s="72">
        <f t="shared" si="41"/>
        <v>17.3432</v>
      </c>
      <c r="R32" s="69"/>
      <c r="S32" s="69">
        <v>110</v>
      </c>
      <c r="T32" s="70">
        <v>532</v>
      </c>
      <c r="U32" s="71">
        <f t="shared" si="42"/>
        <v>20.67669172932331</v>
      </c>
      <c r="V32" s="71">
        <f t="shared" si="43"/>
        <v>0</v>
      </c>
      <c r="W32" s="71">
        <f t="shared" si="44"/>
        <v>20.676691729323306</v>
      </c>
      <c r="X32" s="72">
        <f t="shared" si="45"/>
        <v>20.6767</v>
      </c>
      <c r="Y32" s="69">
        <v>379</v>
      </c>
      <c r="Z32" s="69">
        <v>589</v>
      </c>
      <c r="AA32" s="70">
        <v>2928</v>
      </c>
      <c r="AB32" s="71">
        <f t="shared" si="46"/>
        <v>33.060109289617486</v>
      </c>
      <c r="AC32" s="71">
        <f t="shared" si="47"/>
        <v>12.943989071038251</v>
      </c>
      <c r="AD32" s="71">
        <f t="shared" si="48"/>
        <v>20.116120218579233</v>
      </c>
      <c r="AE32" s="72">
        <f t="shared" si="49"/>
        <v>33.0601</v>
      </c>
      <c r="AF32" s="69">
        <v>156</v>
      </c>
      <c r="AG32" s="69"/>
      <c r="AH32" s="70">
        <v>3489</v>
      </c>
      <c r="AI32" s="71">
        <f t="shared" si="50"/>
        <v>4.471195184866724</v>
      </c>
      <c r="AJ32" s="71">
        <f t="shared" si="51"/>
        <v>4.471195184866724</v>
      </c>
      <c r="AK32" s="71">
        <f t="shared" si="52"/>
        <v>0</v>
      </c>
      <c r="AL32" s="72">
        <f t="shared" si="53"/>
        <v>4.4712</v>
      </c>
      <c r="AM32" s="69">
        <v>771</v>
      </c>
      <c r="AN32" s="69"/>
      <c r="AO32" s="70">
        <v>3397</v>
      </c>
      <c r="AP32" s="71">
        <f t="shared" si="54"/>
        <v>22.696496909037386</v>
      </c>
      <c r="AQ32" s="71">
        <f t="shared" si="55"/>
        <v>22.696496909037386</v>
      </c>
      <c r="AR32" s="71">
        <f t="shared" si="56"/>
        <v>0</v>
      </c>
      <c r="AS32" s="72">
        <f t="shared" si="57"/>
        <v>22.6965</v>
      </c>
      <c r="AT32" s="69"/>
      <c r="AU32" s="69">
        <v>332</v>
      </c>
      <c r="AV32" s="70">
        <v>2266</v>
      </c>
      <c r="AW32" s="71">
        <f t="shared" si="58"/>
        <v>14.651368049426301</v>
      </c>
      <c r="AX32" s="71">
        <f t="shared" si="59"/>
        <v>0</v>
      </c>
      <c r="AY32" s="71">
        <f t="shared" si="60"/>
        <v>14.651368049426303</v>
      </c>
      <c r="AZ32" s="72">
        <f t="shared" si="61"/>
        <v>14.6514</v>
      </c>
      <c r="BA32" s="69">
        <v>75</v>
      </c>
      <c r="BB32" s="69">
        <v>158</v>
      </c>
      <c r="BC32" s="70">
        <v>888</v>
      </c>
      <c r="BD32" s="71">
        <f t="shared" si="62"/>
        <v>26.23873873873874</v>
      </c>
      <c r="BE32" s="71">
        <f t="shared" si="63"/>
        <v>8.445945945945946</v>
      </c>
      <c r="BF32" s="71">
        <f t="shared" si="64"/>
        <v>17.792792792792792</v>
      </c>
      <c r="BG32" s="72">
        <f t="shared" si="65"/>
        <v>26.2387</v>
      </c>
      <c r="BH32" s="73">
        <f t="shared" si="66"/>
        <v>12</v>
      </c>
      <c r="BI32" s="74">
        <f t="shared" si="67"/>
        <v>184.74349999999998</v>
      </c>
      <c r="BJ32" s="67">
        <v>9</v>
      </c>
    </row>
    <row r="33" spans="1:62" ht="12.75">
      <c r="A33" s="87">
        <v>10</v>
      </c>
      <c r="B33" s="98" t="s">
        <v>46</v>
      </c>
      <c r="C33" s="98" t="s">
        <v>47</v>
      </c>
      <c r="D33" s="69"/>
      <c r="E33" s="69">
        <v>48</v>
      </c>
      <c r="F33" s="70">
        <v>542</v>
      </c>
      <c r="G33" s="71">
        <f t="shared" si="34"/>
        <v>8.85608856088561</v>
      </c>
      <c r="H33" s="71">
        <f t="shared" si="35"/>
        <v>0</v>
      </c>
      <c r="I33" s="71">
        <f t="shared" si="36"/>
        <v>8.856088560885608</v>
      </c>
      <c r="J33" s="72">
        <f t="shared" si="37"/>
        <v>8.8561</v>
      </c>
      <c r="K33" s="69">
        <v>28</v>
      </c>
      <c r="L33" s="69"/>
      <c r="M33" s="70">
        <v>532</v>
      </c>
      <c r="N33" s="71">
        <f t="shared" si="38"/>
        <v>5.2631578947368425</v>
      </c>
      <c r="O33" s="71">
        <f t="shared" si="39"/>
        <v>5.263157894736842</v>
      </c>
      <c r="P33" s="71">
        <f t="shared" si="40"/>
        <v>0</v>
      </c>
      <c r="Q33" s="72">
        <f t="shared" si="41"/>
        <v>5.2632</v>
      </c>
      <c r="R33" s="69"/>
      <c r="S33" s="69">
        <v>226</v>
      </c>
      <c r="T33" s="70">
        <v>2928</v>
      </c>
      <c r="U33" s="71">
        <f t="shared" si="42"/>
        <v>7.718579234972678</v>
      </c>
      <c r="V33" s="71">
        <f t="shared" si="43"/>
        <v>0</v>
      </c>
      <c r="W33" s="71">
        <f t="shared" si="44"/>
        <v>7.718579234972678</v>
      </c>
      <c r="X33" s="72">
        <f t="shared" si="45"/>
        <v>7.7186</v>
      </c>
      <c r="Y33" s="69">
        <v>46</v>
      </c>
      <c r="Z33" s="69">
        <v>63</v>
      </c>
      <c r="AA33" s="70">
        <v>2811</v>
      </c>
      <c r="AB33" s="71">
        <f t="shared" si="46"/>
        <v>3.8776236214870154</v>
      </c>
      <c r="AC33" s="71">
        <f t="shared" si="47"/>
        <v>1.6364283173247955</v>
      </c>
      <c r="AD33" s="71">
        <f t="shared" si="48"/>
        <v>2.2411953041622197</v>
      </c>
      <c r="AE33" s="72">
        <f t="shared" si="49"/>
        <v>3.8776</v>
      </c>
      <c r="AF33" s="69">
        <v>366</v>
      </c>
      <c r="AG33" s="69">
        <v>98</v>
      </c>
      <c r="AH33" s="70">
        <v>3489</v>
      </c>
      <c r="AI33" s="71">
        <f t="shared" si="50"/>
        <v>13.298939524218975</v>
      </c>
      <c r="AJ33" s="71">
        <f t="shared" si="51"/>
        <v>10.490111779879621</v>
      </c>
      <c r="AK33" s="71">
        <f t="shared" si="52"/>
        <v>2.8088277443393523</v>
      </c>
      <c r="AL33" s="72">
        <f t="shared" si="53"/>
        <v>13.2989</v>
      </c>
      <c r="AM33" s="69"/>
      <c r="AN33" s="69">
        <v>154</v>
      </c>
      <c r="AO33" s="70">
        <v>2506</v>
      </c>
      <c r="AP33" s="71">
        <f t="shared" si="54"/>
        <v>6.145251396648045</v>
      </c>
      <c r="AQ33" s="71">
        <f t="shared" si="55"/>
        <v>0</v>
      </c>
      <c r="AR33" s="71">
        <f t="shared" si="56"/>
        <v>6.145251396648044</v>
      </c>
      <c r="AS33" s="72">
        <f t="shared" si="57"/>
        <v>6.1453</v>
      </c>
      <c r="AT33" s="69"/>
      <c r="AU33" s="69">
        <v>463</v>
      </c>
      <c r="AV33" s="70">
        <v>3275</v>
      </c>
      <c r="AW33" s="71">
        <f t="shared" si="58"/>
        <v>14.13740458015267</v>
      </c>
      <c r="AX33" s="71">
        <f t="shared" si="59"/>
        <v>0</v>
      </c>
      <c r="AY33" s="71">
        <f t="shared" si="60"/>
        <v>14.13740458015267</v>
      </c>
      <c r="AZ33" s="72">
        <f t="shared" si="61"/>
        <v>14.1374</v>
      </c>
      <c r="BA33" s="69">
        <v>49</v>
      </c>
      <c r="BB33" s="69"/>
      <c r="BC33" s="70">
        <v>888</v>
      </c>
      <c r="BD33" s="71">
        <f t="shared" si="62"/>
        <v>5.518018018018018</v>
      </c>
      <c r="BE33" s="71">
        <f t="shared" si="63"/>
        <v>5.518018018018018</v>
      </c>
      <c r="BF33" s="71">
        <f t="shared" si="64"/>
        <v>0</v>
      </c>
      <c r="BG33" s="72">
        <f t="shared" si="65"/>
        <v>5.518</v>
      </c>
      <c r="BH33" s="73">
        <f t="shared" si="66"/>
        <v>10</v>
      </c>
      <c r="BI33" s="74">
        <f t="shared" si="67"/>
        <v>64.81509999999999</v>
      </c>
      <c r="BJ33" s="67">
        <v>10</v>
      </c>
    </row>
    <row r="34" spans="1:62" ht="12.75">
      <c r="A34" s="87">
        <v>11</v>
      </c>
      <c r="B34" s="96" t="s">
        <v>151</v>
      </c>
      <c r="C34" s="96" t="s">
        <v>63</v>
      </c>
      <c r="D34" s="69"/>
      <c r="E34" s="69">
        <v>10</v>
      </c>
      <c r="F34" s="70">
        <v>152</v>
      </c>
      <c r="G34" s="71">
        <f t="shared" si="34"/>
        <v>6.578947368421052</v>
      </c>
      <c r="H34" s="71">
        <f t="shared" si="35"/>
        <v>0</v>
      </c>
      <c r="I34" s="71">
        <f t="shared" si="36"/>
        <v>6.578947368421052</v>
      </c>
      <c r="J34" s="72">
        <f t="shared" si="37"/>
        <v>6.5789</v>
      </c>
      <c r="K34" s="69">
        <v>97</v>
      </c>
      <c r="L34" s="69">
        <v>70</v>
      </c>
      <c r="M34" s="70">
        <v>408</v>
      </c>
      <c r="N34" s="71">
        <f t="shared" si="38"/>
        <v>40.931372549019606</v>
      </c>
      <c r="O34" s="71">
        <f t="shared" si="39"/>
        <v>23.774509803921568</v>
      </c>
      <c r="P34" s="71">
        <f t="shared" si="40"/>
        <v>17.15686274509804</v>
      </c>
      <c r="Q34" s="72">
        <f t="shared" si="41"/>
        <v>40.9314</v>
      </c>
      <c r="R34" s="69">
        <v>87</v>
      </c>
      <c r="S34" s="69"/>
      <c r="T34" s="70">
        <v>438</v>
      </c>
      <c r="U34" s="71">
        <f t="shared" si="42"/>
        <v>19.863013698630137</v>
      </c>
      <c r="V34" s="71">
        <f t="shared" si="43"/>
        <v>19.863013698630137</v>
      </c>
      <c r="W34" s="71">
        <f t="shared" si="44"/>
        <v>0</v>
      </c>
      <c r="X34" s="72">
        <f t="shared" si="45"/>
        <v>19.863</v>
      </c>
      <c r="Y34" s="69">
        <v>59</v>
      </c>
      <c r="Z34" s="69">
        <v>77</v>
      </c>
      <c r="AA34" s="70">
        <v>580</v>
      </c>
      <c r="AB34" s="71">
        <f t="shared" si="46"/>
        <v>23.448275862068964</v>
      </c>
      <c r="AC34" s="71">
        <f t="shared" si="47"/>
        <v>10.172413793103448</v>
      </c>
      <c r="AD34" s="71">
        <f t="shared" si="48"/>
        <v>13.275862068965516</v>
      </c>
      <c r="AE34" s="72">
        <f t="shared" si="49"/>
        <v>23.4483</v>
      </c>
      <c r="AF34" s="69">
        <v>32</v>
      </c>
      <c r="AG34" s="69">
        <v>83</v>
      </c>
      <c r="AH34" s="70">
        <v>407</v>
      </c>
      <c r="AI34" s="71">
        <f t="shared" si="50"/>
        <v>28.255528255528255</v>
      </c>
      <c r="AJ34" s="71">
        <f t="shared" si="51"/>
        <v>7.862407862407863</v>
      </c>
      <c r="AK34" s="71">
        <f t="shared" si="52"/>
        <v>20.39312039312039</v>
      </c>
      <c r="AL34" s="72">
        <f t="shared" si="53"/>
        <v>28.2555</v>
      </c>
      <c r="AM34" s="69"/>
      <c r="AN34" s="69">
        <v>33</v>
      </c>
      <c r="AO34" s="70">
        <v>530</v>
      </c>
      <c r="AP34" s="71">
        <f t="shared" si="54"/>
        <v>6.226415094339623</v>
      </c>
      <c r="AQ34" s="71">
        <f t="shared" si="55"/>
        <v>0</v>
      </c>
      <c r="AR34" s="71">
        <f t="shared" si="56"/>
        <v>6.226415094339623</v>
      </c>
      <c r="AS34" s="72">
        <f t="shared" si="57"/>
        <v>6.2264</v>
      </c>
      <c r="AT34" s="69"/>
      <c r="AU34" s="69"/>
      <c r="AV34" s="70">
        <v>229</v>
      </c>
      <c r="AW34" s="71">
        <f t="shared" si="58"/>
        <v>0</v>
      </c>
      <c r="AX34" s="71">
        <f t="shared" si="59"/>
        <v>0</v>
      </c>
      <c r="AY34" s="71">
        <f t="shared" si="60"/>
        <v>0</v>
      </c>
      <c r="AZ34" s="72">
        <f t="shared" si="61"/>
        <v>0</v>
      </c>
      <c r="BA34" s="69"/>
      <c r="BB34" s="69"/>
      <c r="BC34" s="70">
        <v>116</v>
      </c>
      <c r="BD34" s="71">
        <f t="shared" si="62"/>
        <v>0</v>
      </c>
      <c r="BE34" s="71">
        <f t="shared" si="63"/>
        <v>0</v>
      </c>
      <c r="BF34" s="71">
        <f t="shared" si="64"/>
        <v>0</v>
      </c>
      <c r="BG34" s="72">
        <f t="shared" si="65"/>
        <v>0</v>
      </c>
      <c r="BH34" s="73">
        <f t="shared" si="66"/>
        <v>9</v>
      </c>
      <c r="BI34" s="74">
        <f t="shared" si="67"/>
        <v>125.3035</v>
      </c>
      <c r="BJ34" s="67">
        <v>11</v>
      </c>
    </row>
  </sheetData>
  <sheetProtection password="D4ED" sheet="1" objects="1" scenarios="1" selectLockedCells="1"/>
  <conditionalFormatting sqref="F5:F34 T5:T34 AA5:AA34 AH5:AH34 AO5:AO34 AV5:AV34 BC5:BC34 M5:M34">
    <cfRule type="cellIs" priority="20" dxfId="0" operator="lessThan">
      <formula>100</formula>
    </cfRule>
  </conditionalFormatting>
  <conditionalFormatting sqref="BH5:BH34">
    <cfRule type="cellIs" priority="13" dxfId="0" operator="lessThan">
      <formula>8</formula>
    </cfRule>
  </conditionalFormatting>
  <conditionalFormatting sqref="BE5:BF34 AX5:AY34 AQ5:AR34 AJ5:AK34 AC5:AD34 V5:W34 O5:P34 H5:I34">
    <cfRule type="cellIs" priority="11" dxfId="0" operator="greaterThan">
      <formula>25</formula>
    </cfRule>
  </conditionalFormatting>
  <printOptions/>
  <pageMargins left="0.25" right="0.34" top="0.4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36"/>
  <sheetViews>
    <sheetView zoomScalePageLayoutView="0" workbookViewId="0" topLeftCell="A1">
      <selection activeCell="C41" sqref="C41"/>
    </sheetView>
  </sheetViews>
  <sheetFormatPr defaultColWidth="8.8515625" defaultRowHeight="12.75"/>
  <cols>
    <col min="1" max="1" width="4.00390625" style="2" bestFit="1" customWidth="1"/>
    <col min="2" max="2" width="21.28125" style="2" customWidth="1"/>
    <col min="3" max="3" width="20.57421875" style="2" customWidth="1"/>
    <col min="4" max="4" width="4.57421875" style="2" bestFit="1" customWidth="1"/>
    <col min="5" max="5" width="4.28125" style="2" customWidth="1"/>
    <col min="6" max="6" width="6.00390625" style="2" customWidth="1"/>
    <col min="7" max="7" width="8.28125" style="2" hidden="1" customWidth="1"/>
    <col min="8" max="9" width="2.7109375" style="2" hidden="1" customWidth="1"/>
    <col min="10" max="10" width="7.28125" style="2" customWidth="1"/>
    <col min="11" max="11" width="4.421875" style="2" bestFit="1" customWidth="1"/>
    <col min="12" max="12" width="4.57421875" style="2" bestFit="1" customWidth="1"/>
    <col min="13" max="13" width="6.28125" style="2" bestFit="1" customWidth="1"/>
    <col min="14" max="14" width="9.140625" style="2" hidden="1" customWidth="1"/>
    <col min="15" max="16" width="2.7109375" style="2" hidden="1" customWidth="1"/>
    <col min="17" max="17" width="7.8515625" style="2" customWidth="1"/>
    <col min="18" max="19" width="4.57421875" style="2" bestFit="1" customWidth="1"/>
    <col min="20" max="20" width="5.57421875" style="2" customWidth="1"/>
    <col min="21" max="21" width="8.28125" style="2" hidden="1" customWidth="1"/>
    <col min="22" max="23" width="2.7109375" style="2" hidden="1" customWidth="1"/>
    <col min="24" max="24" width="8.00390625" style="2" customWidth="1"/>
    <col min="25" max="26" width="4.57421875" style="2" bestFit="1" customWidth="1"/>
    <col min="27" max="27" width="6.28125" style="2" bestFit="1" customWidth="1"/>
    <col min="28" max="28" width="8.28125" style="2" hidden="1" customWidth="1"/>
    <col min="29" max="30" width="2.7109375" style="2" hidden="1" customWidth="1"/>
    <col min="31" max="31" width="8.28125" style="2" customWidth="1"/>
    <col min="32" max="32" width="4.57421875" style="2" bestFit="1" customWidth="1"/>
    <col min="33" max="33" width="4.421875" style="2" customWidth="1"/>
    <col min="34" max="34" width="6.140625" style="2" customWidth="1"/>
    <col min="35" max="35" width="0.13671875" style="2" hidden="1" customWidth="1"/>
    <col min="36" max="37" width="2.7109375" style="2" hidden="1" customWidth="1"/>
    <col min="38" max="38" width="7.7109375" style="2" customWidth="1"/>
    <col min="39" max="39" width="4.57421875" style="2" bestFit="1" customWidth="1"/>
    <col min="40" max="40" width="3.8515625" style="2" customWidth="1"/>
    <col min="41" max="41" width="6.28125" style="2" bestFit="1" customWidth="1"/>
    <col min="42" max="42" width="8.28125" style="2" hidden="1" customWidth="1"/>
    <col min="43" max="44" width="2.7109375" style="2" hidden="1" customWidth="1"/>
    <col min="45" max="45" width="8.00390625" style="2" customWidth="1"/>
    <col min="46" max="46" width="4.57421875" style="2" hidden="1" customWidth="1"/>
    <col min="47" max="47" width="4.28125" style="2" hidden="1" customWidth="1"/>
    <col min="48" max="48" width="6.28125" style="2" hidden="1" customWidth="1"/>
    <col min="49" max="49" width="8.28125" style="2" hidden="1" customWidth="1"/>
    <col min="50" max="51" width="2.7109375" style="2" hidden="1" customWidth="1"/>
    <col min="52" max="52" width="8.00390625" style="2" hidden="1" customWidth="1"/>
    <col min="53" max="53" width="4.57421875" style="2" hidden="1" customWidth="1"/>
    <col min="54" max="54" width="3.7109375" style="2" hidden="1" customWidth="1"/>
    <col min="55" max="55" width="6.28125" style="2" hidden="1" customWidth="1"/>
    <col min="56" max="56" width="8.28125" style="2" hidden="1" customWidth="1"/>
    <col min="57" max="58" width="2.7109375" style="2" hidden="1" customWidth="1"/>
    <col min="59" max="59" width="8.00390625" style="2" hidden="1" customWidth="1"/>
    <col min="60" max="60" width="3.8515625" style="2" customWidth="1"/>
    <col min="61" max="61" width="9.57421875" style="2" customWidth="1"/>
    <col min="62" max="62" width="5.57421875" style="2" customWidth="1"/>
    <col min="63" max="16384" width="8.8515625" style="2" customWidth="1"/>
  </cols>
  <sheetData>
    <row r="1" spans="1:62" ht="15">
      <c r="A1" s="99"/>
      <c r="B1" s="86" t="s">
        <v>13</v>
      </c>
      <c r="C1" s="99"/>
      <c r="D1" s="59"/>
      <c r="E1" s="59"/>
      <c r="F1" s="61"/>
      <c r="G1" s="61"/>
      <c r="H1" s="61"/>
      <c r="I1" s="61"/>
      <c r="J1" s="61"/>
      <c r="K1" s="59"/>
      <c r="L1" s="59"/>
      <c r="M1" s="61"/>
      <c r="N1" s="61"/>
      <c r="O1" s="61"/>
      <c r="P1" s="61"/>
      <c r="Q1" s="61"/>
      <c r="R1" s="59"/>
      <c r="S1" s="59"/>
      <c r="T1" s="61"/>
      <c r="U1" s="61"/>
      <c r="V1" s="61"/>
      <c r="W1" s="61"/>
      <c r="X1" s="61"/>
      <c r="Y1" s="59"/>
      <c r="Z1" s="59"/>
      <c r="AA1" s="61"/>
      <c r="AB1" s="61"/>
      <c r="AC1" s="61"/>
      <c r="AD1" s="61"/>
      <c r="AE1" s="61"/>
      <c r="AF1" s="59"/>
      <c r="AG1" s="59"/>
      <c r="AH1" s="62"/>
      <c r="AI1" s="59"/>
      <c r="AJ1" s="61"/>
      <c r="AK1" s="61"/>
      <c r="AL1" s="59"/>
      <c r="AM1" s="59"/>
      <c r="AN1" s="59"/>
      <c r="AO1" s="62"/>
      <c r="AP1" s="59"/>
      <c r="AQ1" s="61"/>
      <c r="AR1" s="61"/>
      <c r="AS1" s="59"/>
      <c r="AT1" s="59"/>
      <c r="AU1" s="59"/>
      <c r="AV1" s="62"/>
      <c r="AW1" s="59"/>
      <c r="AX1" s="61"/>
      <c r="AY1" s="61"/>
      <c r="AZ1" s="59"/>
      <c r="BA1" s="59"/>
      <c r="BB1" s="59"/>
      <c r="BC1" s="62"/>
      <c r="BD1" s="59"/>
      <c r="BE1" s="61"/>
      <c r="BF1" s="61"/>
      <c r="BG1" s="59"/>
      <c r="BH1" s="59"/>
      <c r="BI1" s="63"/>
      <c r="BJ1" s="63"/>
    </row>
    <row r="2" spans="1:62" ht="15">
      <c r="A2" s="99"/>
      <c r="B2" s="86"/>
      <c r="C2" s="99"/>
      <c r="D2" s="59"/>
      <c r="E2" s="59"/>
      <c r="F2" s="61"/>
      <c r="G2" s="61"/>
      <c r="H2" s="61"/>
      <c r="I2" s="61"/>
      <c r="J2" s="61"/>
      <c r="K2" s="59"/>
      <c r="L2" s="59"/>
      <c r="M2" s="61"/>
      <c r="N2" s="61"/>
      <c r="O2" s="61"/>
      <c r="P2" s="61"/>
      <c r="Q2" s="61"/>
      <c r="R2" s="59"/>
      <c r="S2" s="59"/>
      <c r="T2" s="61"/>
      <c r="U2" s="61"/>
      <c r="V2" s="61"/>
      <c r="W2" s="61"/>
      <c r="X2" s="61"/>
      <c r="Y2" s="59"/>
      <c r="Z2" s="59"/>
      <c r="AA2" s="61"/>
      <c r="AB2" s="61"/>
      <c r="AC2" s="61"/>
      <c r="AD2" s="61"/>
      <c r="AE2" s="61"/>
      <c r="AF2" s="59"/>
      <c r="AG2" s="59"/>
      <c r="AH2" s="62"/>
      <c r="AI2" s="59"/>
      <c r="AJ2" s="61"/>
      <c r="AK2" s="61"/>
      <c r="AL2" s="59"/>
      <c r="AM2" s="59"/>
      <c r="AN2" s="59"/>
      <c r="AO2" s="62"/>
      <c r="AP2" s="59"/>
      <c r="AQ2" s="61"/>
      <c r="AR2" s="61"/>
      <c r="AS2" s="59"/>
      <c r="AT2" s="59"/>
      <c r="AU2" s="59"/>
      <c r="AV2" s="62"/>
      <c r="AW2" s="59"/>
      <c r="AX2" s="61"/>
      <c r="AY2" s="61"/>
      <c r="AZ2" s="59"/>
      <c r="BA2" s="59"/>
      <c r="BB2" s="59"/>
      <c r="BC2" s="62"/>
      <c r="BD2" s="59"/>
      <c r="BE2" s="61"/>
      <c r="BF2" s="61"/>
      <c r="BG2" s="59"/>
      <c r="BH2" s="59"/>
      <c r="BI2" s="63"/>
      <c r="BJ2" s="63"/>
    </row>
    <row r="3" spans="1:62" s="38" customFormat="1" ht="12">
      <c r="A3" s="176" t="s">
        <v>6</v>
      </c>
      <c r="B3" s="176" t="s">
        <v>5</v>
      </c>
      <c r="C3" s="176" t="s">
        <v>7</v>
      </c>
      <c r="D3" s="176" t="s">
        <v>3</v>
      </c>
      <c r="E3" s="176" t="s">
        <v>4</v>
      </c>
      <c r="F3" s="176" t="s">
        <v>8</v>
      </c>
      <c r="G3" s="176" t="s">
        <v>2</v>
      </c>
      <c r="H3" s="176"/>
      <c r="I3" s="176"/>
      <c r="J3" s="176" t="s">
        <v>0</v>
      </c>
      <c r="K3" s="176" t="s">
        <v>3</v>
      </c>
      <c r="L3" s="176" t="s">
        <v>4</v>
      </c>
      <c r="M3" s="176" t="s">
        <v>8</v>
      </c>
      <c r="N3" s="176" t="s">
        <v>2</v>
      </c>
      <c r="O3" s="176"/>
      <c r="P3" s="176"/>
      <c r="Q3" s="176" t="s">
        <v>0</v>
      </c>
      <c r="R3" s="176" t="s">
        <v>3</v>
      </c>
      <c r="S3" s="176" t="s">
        <v>4</v>
      </c>
      <c r="T3" s="176" t="s">
        <v>8</v>
      </c>
      <c r="U3" s="176" t="s">
        <v>2</v>
      </c>
      <c r="V3" s="176"/>
      <c r="W3" s="176"/>
      <c r="X3" s="176" t="s">
        <v>0</v>
      </c>
      <c r="Y3" s="176" t="s">
        <v>3</v>
      </c>
      <c r="Z3" s="176" t="s">
        <v>4</v>
      </c>
      <c r="AA3" s="176" t="s">
        <v>8</v>
      </c>
      <c r="AB3" s="176" t="s">
        <v>2</v>
      </c>
      <c r="AC3" s="176"/>
      <c r="AD3" s="176"/>
      <c r="AE3" s="176" t="s">
        <v>0</v>
      </c>
      <c r="AF3" s="176" t="s">
        <v>3</v>
      </c>
      <c r="AG3" s="176" t="s">
        <v>4</v>
      </c>
      <c r="AH3" s="176" t="s">
        <v>8</v>
      </c>
      <c r="AI3" s="176" t="s">
        <v>2</v>
      </c>
      <c r="AJ3" s="176"/>
      <c r="AK3" s="176"/>
      <c r="AL3" s="176" t="s">
        <v>0</v>
      </c>
      <c r="AM3" s="176" t="s">
        <v>3</v>
      </c>
      <c r="AN3" s="176" t="s">
        <v>4</v>
      </c>
      <c r="AO3" s="176" t="s">
        <v>8</v>
      </c>
      <c r="AP3" s="176" t="s">
        <v>2</v>
      </c>
      <c r="AQ3" s="176"/>
      <c r="AR3" s="176"/>
      <c r="AS3" s="176" t="s">
        <v>0</v>
      </c>
      <c r="AT3" s="176" t="s">
        <v>3</v>
      </c>
      <c r="AU3" s="176" t="s">
        <v>4</v>
      </c>
      <c r="AV3" s="176" t="s">
        <v>8</v>
      </c>
      <c r="AW3" s="176" t="s">
        <v>2</v>
      </c>
      <c r="AX3" s="176"/>
      <c r="AY3" s="176"/>
      <c r="AZ3" s="176" t="s">
        <v>0</v>
      </c>
      <c r="BA3" s="176" t="s">
        <v>3</v>
      </c>
      <c r="BB3" s="176" t="s">
        <v>4</v>
      </c>
      <c r="BC3" s="176" t="s">
        <v>8</v>
      </c>
      <c r="BD3" s="176" t="s">
        <v>2</v>
      </c>
      <c r="BE3" s="176"/>
      <c r="BF3" s="176"/>
      <c r="BG3" s="176" t="s">
        <v>0</v>
      </c>
      <c r="BH3" s="177" t="s">
        <v>1</v>
      </c>
      <c r="BI3" s="176" t="s">
        <v>9</v>
      </c>
      <c r="BJ3" s="178" t="s">
        <v>6</v>
      </c>
    </row>
    <row r="4" spans="1:62" s="38" customFormat="1" ht="1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/>
      <c r="BI4" s="176"/>
      <c r="BJ4" s="178"/>
    </row>
    <row r="5" spans="1:62" s="38" customFormat="1" ht="12">
      <c r="A5" s="179">
        <v>1</v>
      </c>
      <c r="B5" s="180" t="s">
        <v>115</v>
      </c>
      <c r="C5" s="180" t="s">
        <v>116</v>
      </c>
      <c r="D5" s="181">
        <v>3</v>
      </c>
      <c r="E5" s="181">
        <v>126</v>
      </c>
      <c r="F5" s="182">
        <v>895</v>
      </c>
      <c r="G5" s="183">
        <f aca="true" t="shared" si="0" ref="G5:G14">((D5+E5)*100)/F5</f>
        <v>14.41340782122905</v>
      </c>
      <c r="H5" s="184">
        <f aca="true" t="shared" si="1" ref="H5:H14">SUM(D5/F5)*100</f>
        <v>0.33519553072625696</v>
      </c>
      <c r="I5" s="184">
        <f aca="true" t="shared" si="2" ref="I5:I14">SUM(E5/F5)*100</f>
        <v>14.078212290502792</v>
      </c>
      <c r="J5" s="185">
        <f aca="true" t="shared" si="3" ref="J5:J14">ROUND(G5,4)</f>
        <v>14.4134</v>
      </c>
      <c r="K5" s="181">
        <v>4</v>
      </c>
      <c r="L5" s="181">
        <v>38</v>
      </c>
      <c r="M5" s="182">
        <v>1058</v>
      </c>
      <c r="N5" s="183">
        <f aca="true" t="shared" si="4" ref="N5:N14">((K5+L5)*100)/M5</f>
        <v>3.9697542533081287</v>
      </c>
      <c r="O5" s="184">
        <f aca="true" t="shared" si="5" ref="O5:O14">SUM(K5/M5)*100</f>
        <v>0.3780718336483932</v>
      </c>
      <c r="P5" s="184">
        <f aca="true" t="shared" si="6" ref="P5:P14">SUM(L5/M5)*100</f>
        <v>3.5916824196597354</v>
      </c>
      <c r="Q5" s="185">
        <f aca="true" t="shared" si="7" ref="Q5:Q14">ROUND(N5,4)</f>
        <v>3.9698</v>
      </c>
      <c r="R5" s="181">
        <v>4</v>
      </c>
      <c r="S5" s="181">
        <v>59</v>
      </c>
      <c r="T5" s="182">
        <v>978</v>
      </c>
      <c r="U5" s="183">
        <f aca="true" t="shared" si="8" ref="U5:U14">((R5+S5)*100)/T5</f>
        <v>6.441717791411043</v>
      </c>
      <c r="V5" s="184">
        <f aca="true" t="shared" si="9" ref="V5:V14">SUM(R5/T5)*100</f>
        <v>0.408997955010225</v>
      </c>
      <c r="W5" s="184">
        <f aca="true" t="shared" si="10" ref="W5:W14">SUM(S5/T5)*100</f>
        <v>6.032719836400818</v>
      </c>
      <c r="X5" s="185">
        <f aca="true" t="shared" si="11" ref="X5:X14">ROUND(U5,4)</f>
        <v>6.4417</v>
      </c>
      <c r="Y5" s="181">
        <v>1</v>
      </c>
      <c r="Z5" s="181">
        <v>3</v>
      </c>
      <c r="AA5" s="182">
        <v>969</v>
      </c>
      <c r="AB5" s="183">
        <f aca="true" t="shared" si="12" ref="AB5:AB14">((Y5+Z5)*100)/AA5</f>
        <v>0.41279669762641896</v>
      </c>
      <c r="AC5" s="184">
        <f aca="true" t="shared" si="13" ref="AC5:AC14">SUM(Y5/AA5)*100</f>
        <v>0.10319917440660474</v>
      </c>
      <c r="AD5" s="184">
        <f aca="true" t="shared" si="14" ref="AD5:AD14">SUM(Z5/AA5)*100</f>
        <v>0.30959752321981426</v>
      </c>
      <c r="AE5" s="185">
        <f aca="true" t="shared" si="15" ref="AE5:AE14">ROUND(AB5,4)</f>
        <v>0.4128</v>
      </c>
      <c r="AF5" s="181">
        <v>1</v>
      </c>
      <c r="AG5" s="181">
        <v>6</v>
      </c>
      <c r="AH5" s="182">
        <v>599</v>
      </c>
      <c r="AI5" s="183">
        <f aca="true" t="shared" si="16" ref="AI5:AI14">((AF5+AG5)*100)/AH5</f>
        <v>1.1686143572621035</v>
      </c>
      <c r="AJ5" s="184">
        <f aca="true" t="shared" si="17" ref="AJ5:AJ14">SUM(AF5/AH5)*100</f>
        <v>0.1669449081803005</v>
      </c>
      <c r="AK5" s="184">
        <f aca="true" t="shared" si="18" ref="AK5:AK14">SUM(AG5/AH5)*100</f>
        <v>1.001669449081803</v>
      </c>
      <c r="AL5" s="185">
        <f aca="true" t="shared" si="19" ref="AL5:AL14">ROUND(AI5,4)</f>
        <v>1.1686</v>
      </c>
      <c r="AM5" s="181">
        <v>10</v>
      </c>
      <c r="AN5" s="181">
        <v>67</v>
      </c>
      <c r="AO5" s="182">
        <v>514</v>
      </c>
      <c r="AP5" s="183">
        <f aca="true" t="shared" si="20" ref="AP5:AP14">((AM5+AN5)*100)/AO5</f>
        <v>14.980544747081712</v>
      </c>
      <c r="AQ5" s="184">
        <f aca="true" t="shared" si="21" ref="AQ5:AQ14">SUM(AM5/AO5)*100</f>
        <v>1.9455252918287937</v>
      </c>
      <c r="AR5" s="184">
        <f aca="true" t="shared" si="22" ref="AR5:AR14">SUM(AN5/AO5)*100</f>
        <v>13.03501945525292</v>
      </c>
      <c r="AS5" s="185">
        <f aca="true" t="shared" si="23" ref="AS5:AS14">ROUND(AP5,4)</f>
        <v>14.9805</v>
      </c>
      <c r="AT5" s="181"/>
      <c r="AU5" s="181"/>
      <c r="AV5" s="182">
        <v>0.1</v>
      </c>
      <c r="AW5" s="183">
        <f aca="true" t="shared" si="24" ref="AW5:AW14">((AT5+AU5)*100)/AV5</f>
        <v>0</v>
      </c>
      <c r="AX5" s="184">
        <f aca="true" t="shared" si="25" ref="AX5:AX14">SUM(AT5/AV5)*100</f>
        <v>0</v>
      </c>
      <c r="AY5" s="184">
        <f aca="true" t="shared" si="26" ref="AY5:AY14">SUM(AU5/AV5)*100</f>
        <v>0</v>
      </c>
      <c r="AZ5" s="185">
        <f aca="true" t="shared" si="27" ref="AZ5:AZ14">ROUND(AW5,4)</f>
        <v>0</v>
      </c>
      <c r="BA5" s="181"/>
      <c r="BB5" s="181"/>
      <c r="BC5" s="182">
        <v>0.1</v>
      </c>
      <c r="BD5" s="184">
        <f aca="true" t="shared" si="28" ref="BD5:BD14">((BA5+BB5)*100)/BC5</f>
        <v>0</v>
      </c>
      <c r="BE5" s="184">
        <f aca="true" t="shared" si="29" ref="BE5:BE14">SUM(BA5/BC5)*100</f>
        <v>0</v>
      </c>
      <c r="BF5" s="184">
        <f aca="true" t="shared" si="30" ref="BF5:BF14">SUM(BB5/BC5)*100</f>
        <v>0</v>
      </c>
      <c r="BG5" s="185">
        <f aca="true" t="shared" si="31" ref="BG5:BG14">ROUND(BD5,4)</f>
        <v>0</v>
      </c>
      <c r="BH5" s="186">
        <f aca="true" t="shared" si="32" ref="BH5:BH14">COUNT(D5,E5,K5,L5,R5,S5,Y5,Z5,AF5,AG5,AM5,AN5,AT5,AU5,BA5,BB5)</f>
        <v>12</v>
      </c>
      <c r="BI5" s="187">
        <f aca="true" t="shared" si="33" ref="BI5:BI14">SUM(J5,Q5,X5,AE5,AL5,AS5,AZ5,BG5)</f>
        <v>41.3868</v>
      </c>
      <c r="BJ5" s="179">
        <v>1</v>
      </c>
    </row>
    <row r="6" spans="1:62" s="38" customFormat="1" ht="12">
      <c r="A6" s="179">
        <v>2</v>
      </c>
      <c r="B6" s="180" t="s">
        <v>136</v>
      </c>
      <c r="C6" s="180" t="s">
        <v>89</v>
      </c>
      <c r="D6" s="181">
        <v>5</v>
      </c>
      <c r="E6" s="181">
        <v>8</v>
      </c>
      <c r="F6" s="182">
        <v>1105</v>
      </c>
      <c r="G6" s="184">
        <f t="shared" si="0"/>
        <v>1.1764705882352942</v>
      </c>
      <c r="H6" s="184">
        <f t="shared" si="1"/>
        <v>0.4524886877828055</v>
      </c>
      <c r="I6" s="184">
        <f t="shared" si="2"/>
        <v>0.7239819004524887</v>
      </c>
      <c r="J6" s="185">
        <f t="shared" si="3"/>
        <v>1.1765</v>
      </c>
      <c r="K6" s="181">
        <v>63</v>
      </c>
      <c r="L6" s="181">
        <v>137</v>
      </c>
      <c r="M6" s="182">
        <v>1030</v>
      </c>
      <c r="N6" s="184">
        <f t="shared" si="4"/>
        <v>19.41747572815534</v>
      </c>
      <c r="O6" s="184">
        <f t="shared" si="5"/>
        <v>6.116504854368932</v>
      </c>
      <c r="P6" s="184">
        <f t="shared" si="6"/>
        <v>13.300970873786408</v>
      </c>
      <c r="Q6" s="185">
        <f t="shared" si="7"/>
        <v>19.4175</v>
      </c>
      <c r="R6" s="181">
        <v>71</v>
      </c>
      <c r="S6" s="181">
        <v>44</v>
      </c>
      <c r="T6" s="182">
        <v>2205</v>
      </c>
      <c r="U6" s="184">
        <f t="shared" si="8"/>
        <v>5.215419501133787</v>
      </c>
      <c r="V6" s="184">
        <f t="shared" si="9"/>
        <v>3.2199546485260773</v>
      </c>
      <c r="W6" s="184">
        <f t="shared" si="10"/>
        <v>1.9954648526077097</v>
      </c>
      <c r="X6" s="185">
        <f t="shared" si="11"/>
        <v>5.2154</v>
      </c>
      <c r="Y6" s="181">
        <v>13</v>
      </c>
      <c r="Z6" s="181">
        <v>549</v>
      </c>
      <c r="AA6" s="182">
        <v>2775</v>
      </c>
      <c r="AB6" s="184">
        <f t="shared" si="12"/>
        <v>20.25225225225225</v>
      </c>
      <c r="AC6" s="184">
        <f t="shared" si="13"/>
        <v>0.46846846846846846</v>
      </c>
      <c r="AD6" s="184">
        <f t="shared" si="14"/>
        <v>19.783783783783786</v>
      </c>
      <c r="AE6" s="185">
        <f t="shared" si="15"/>
        <v>20.2523</v>
      </c>
      <c r="AF6" s="181">
        <v>21</v>
      </c>
      <c r="AG6" s="181">
        <v>126</v>
      </c>
      <c r="AH6" s="182">
        <v>2362</v>
      </c>
      <c r="AI6" s="184">
        <f t="shared" si="16"/>
        <v>6.223539373412362</v>
      </c>
      <c r="AJ6" s="184">
        <f t="shared" si="17"/>
        <v>0.8890770533446233</v>
      </c>
      <c r="AK6" s="184">
        <f t="shared" si="18"/>
        <v>5.334462320067739</v>
      </c>
      <c r="AL6" s="185">
        <f t="shared" si="19"/>
        <v>6.2235</v>
      </c>
      <c r="AM6" s="181">
        <v>57</v>
      </c>
      <c r="AN6" s="181">
        <v>70</v>
      </c>
      <c r="AO6" s="182">
        <v>2111</v>
      </c>
      <c r="AP6" s="184">
        <f t="shared" si="20"/>
        <v>6.0161061108479394</v>
      </c>
      <c r="AQ6" s="184">
        <f t="shared" si="21"/>
        <v>2.700142112742776</v>
      </c>
      <c r="AR6" s="184">
        <f t="shared" si="22"/>
        <v>3.3159639981051634</v>
      </c>
      <c r="AS6" s="185">
        <f t="shared" si="23"/>
        <v>6.0161</v>
      </c>
      <c r="AT6" s="181"/>
      <c r="AU6" s="181"/>
      <c r="AV6" s="182">
        <v>0.1</v>
      </c>
      <c r="AW6" s="184">
        <f t="shared" si="24"/>
        <v>0</v>
      </c>
      <c r="AX6" s="184">
        <f t="shared" si="25"/>
        <v>0</v>
      </c>
      <c r="AY6" s="184">
        <f t="shared" si="26"/>
        <v>0</v>
      </c>
      <c r="AZ6" s="185">
        <f t="shared" si="27"/>
        <v>0</v>
      </c>
      <c r="BA6" s="181"/>
      <c r="BB6" s="181"/>
      <c r="BC6" s="182">
        <v>0.1</v>
      </c>
      <c r="BD6" s="184">
        <f t="shared" si="28"/>
        <v>0</v>
      </c>
      <c r="BE6" s="184">
        <f t="shared" si="29"/>
        <v>0</v>
      </c>
      <c r="BF6" s="184">
        <f t="shared" si="30"/>
        <v>0</v>
      </c>
      <c r="BG6" s="185">
        <f t="shared" si="31"/>
        <v>0</v>
      </c>
      <c r="BH6" s="186">
        <f t="shared" si="32"/>
        <v>12</v>
      </c>
      <c r="BI6" s="187">
        <f t="shared" si="33"/>
        <v>58.301300000000005</v>
      </c>
      <c r="BJ6" s="179">
        <v>2</v>
      </c>
    </row>
    <row r="7" spans="1:62" s="56" customFormat="1" ht="12">
      <c r="A7" s="179">
        <v>3</v>
      </c>
      <c r="B7" s="180" t="s">
        <v>209</v>
      </c>
      <c r="C7" s="180" t="s">
        <v>102</v>
      </c>
      <c r="D7" s="181">
        <v>8</v>
      </c>
      <c r="E7" s="181">
        <v>80</v>
      </c>
      <c r="F7" s="182">
        <v>967</v>
      </c>
      <c r="G7" s="184">
        <f t="shared" si="0"/>
        <v>9.100310237849017</v>
      </c>
      <c r="H7" s="184">
        <f t="shared" si="1"/>
        <v>0.8273009307135472</v>
      </c>
      <c r="I7" s="184">
        <f t="shared" si="2"/>
        <v>8.273009307135471</v>
      </c>
      <c r="J7" s="185">
        <f t="shared" si="3"/>
        <v>9.1003</v>
      </c>
      <c r="K7" s="181">
        <v>30</v>
      </c>
      <c r="L7" s="181">
        <v>4</v>
      </c>
      <c r="M7" s="182">
        <v>2718</v>
      </c>
      <c r="N7" s="184">
        <f t="shared" si="4"/>
        <v>1.2509197939661516</v>
      </c>
      <c r="O7" s="184">
        <f t="shared" si="5"/>
        <v>1.1037527593818985</v>
      </c>
      <c r="P7" s="184">
        <f t="shared" si="6"/>
        <v>0.14716703458425312</v>
      </c>
      <c r="Q7" s="185">
        <f t="shared" si="7"/>
        <v>1.2509</v>
      </c>
      <c r="R7" s="181">
        <v>36</v>
      </c>
      <c r="S7" s="181">
        <v>133</v>
      </c>
      <c r="T7" s="182">
        <v>1633</v>
      </c>
      <c r="U7" s="184">
        <f t="shared" si="8"/>
        <v>10.349050826699326</v>
      </c>
      <c r="V7" s="184">
        <f t="shared" si="9"/>
        <v>2.204531537048377</v>
      </c>
      <c r="W7" s="184">
        <f t="shared" si="10"/>
        <v>8.14451928965095</v>
      </c>
      <c r="X7" s="185">
        <f t="shared" si="11"/>
        <v>10.3491</v>
      </c>
      <c r="Y7" s="181">
        <v>7</v>
      </c>
      <c r="Z7" s="181">
        <v>246</v>
      </c>
      <c r="AA7" s="182">
        <v>2157</v>
      </c>
      <c r="AB7" s="184">
        <f t="shared" si="12"/>
        <v>11.729253592953176</v>
      </c>
      <c r="AC7" s="184">
        <f t="shared" si="13"/>
        <v>0.3245248029670839</v>
      </c>
      <c r="AD7" s="184">
        <f t="shared" si="14"/>
        <v>11.404728789986091</v>
      </c>
      <c r="AE7" s="185">
        <f t="shared" si="15"/>
        <v>11.7293</v>
      </c>
      <c r="AF7" s="181">
        <v>232</v>
      </c>
      <c r="AG7" s="181">
        <v>33</v>
      </c>
      <c r="AH7" s="182">
        <v>971</v>
      </c>
      <c r="AI7" s="184">
        <f t="shared" si="16"/>
        <v>27.291452111225542</v>
      </c>
      <c r="AJ7" s="184">
        <f t="shared" si="17"/>
        <v>23.892893923789906</v>
      </c>
      <c r="AK7" s="184">
        <f t="shared" si="18"/>
        <v>3.398558187435633</v>
      </c>
      <c r="AL7" s="185">
        <f t="shared" si="19"/>
        <v>27.2915</v>
      </c>
      <c r="AM7" s="181">
        <v>5</v>
      </c>
      <c r="AN7" s="181">
        <v>125</v>
      </c>
      <c r="AO7" s="182">
        <v>1161</v>
      </c>
      <c r="AP7" s="184">
        <f t="shared" si="20"/>
        <v>11.19724375538329</v>
      </c>
      <c r="AQ7" s="184">
        <f t="shared" si="21"/>
        <v>0.4306632213608958</v>
      </c>
      <c r="AR7" s="184">
        <f t="shared" si="22"/>
        <v>10.766580534022395</v>
      </c>
      <c r="AS7" s="185">
        <f t="shared" si="23"/>
        <v>11.1972</v>
      </c>
      <c r="AT7" s="181"/>
      <c r="AU7" s="181"/>
      <c r="AV7" s="182">
        <v>0.1</v>
      </c>
      <c r="AW7" s="184">
        <f t="shared" si="24"/>
        <v>0</v>
      </c>
      <c r="AX7" s="184">
        <f t="shared" si="25"/>
        <v>0</v>
      </c>
      <c r="AY7" s="184">
        <f t="shared" si="26"/>
        <v>0</v>
      </c>
      <c r="AZ7" s="185">
        <f t="shared" si="27"/>
        <v>0</v>
      </c>
      <c r="BA7" s="181"/>
      <c r="BB7" s="181"/>
      <c r="BC7" s="182">
        <v>0.1</v>
      </c>
      <c r="BD7" s="184">
        <f t="shared" si="28"/>
        <v>0</v>
      </c>
      <c r="BE7" s="184">
        <f t="shared" si="29"/>
        <v>0</v>
      </c>
      <c r="BF7" s="184">
        <f t="shared" si="30"/>
        <v>0</v>
      </c>
      <c r="BG7" s="185">
        <f t="shared" si="31"/>
        <v>0</v>
      </c>
      <c r="BH7" s="186">
        <f t="shared" si="32"/>
        <v>12</v>
      </c>
      <c r="BI7" s="187">
        <f t="shared" si="33"/>
        <v>70.9183</v>
      </c>
      <c r="BJ7" s="179">
        <v>3</v>
      </c>
    </row>
    <row r="8" spans="1:62" s="56" customFormat="1" ht="12">
      <c r="A8" s="179">
        <v>4</v>
      </c>
      <c r="B8" s="180" t="s">
        <v>46</v>
      </c>
      <c r="C8" s="180" t="s">
        <v>47</v>
      </c>
      <c r="D8" s="181">
        <v>44</v>
      </c>
      <c r="E8" s="181">
        <v>253</v>
      </c>
      <c r="F8" s="182">
        <v>1171</v>
      </c>
      <c r="G8" s="184">
        <f t="shared" si="0"/>
        <v>25.362937660119556</v>
      </c>
      <c r="H8" s="184">
        <f t="shared" si="1"/>
        <v>3.7574722459436374</v>
      </c>
      <c r="I8" s="184">
        <f t="shared" si="2"/>
        <v>21.605465414175917</v>
      </c>
      <c r="J8" s="185">
        <f t="shared" si="3"/>
        <v>25.3629</v>
      </c>
      <c r="K8" s="181">
        <v>42</v>
      </c>
      <c r="L8" s="181">
        <v>106</v>
      </c>
      <c r="M8" s="182">
        <v>1080</v>
      </c>
      <c r="N8" s="184">
        <f t="shared" si="4"/>
        <v>13.703703703703704</v>
      </c>
      <c r="O8" s="184">
        <f t="shared" si="5"/>
        <v>3.888888888888889</v>
      </c>
      <c r="P8" s="184">
        <f t="shared" si="6"/>
        <v>9.814814814814815</v>
      </c>
      <c r="Q8" s="185">
        <f t="shared" si="7"/>
        <v>13.7037</v>
      </c>
      <c r="R8" s="181">
        <v>4</v>
      </c>
      <c r="S8" s="181">
        <v>116</v>
      </c>
      <c r="T8" s="182">
        <v>971</v>
      </c>
      <c r="U8" s="184">
        <f t="shared" si="8"/>
        <v>12.358393408856848</v>
      </c>
      <c r="V8" s="184">
        <f t="shared" si="9"/>
        <v>0.4119464469618949</v>
      </c>
      <c r="W8" s="184">
        <f t="shared" si="10"/>
        <v>11.946446961894953</v>
      </c>
      <c r="X8" s="185">
        <f t="shared" si="11"/>
        <v>12.3584</v>
      </c>
      <c r="Y8" s="181">
        <v>26</v>
      </c>
      <c r="Z8" s="181">
        <v>56</v>
      </c>
      <c r="AA8" s="182">
        <v>421</v>
      </c>
      <c r="AB8" s="184">
        <f t="shared" si="12"/>
        <v>19.477434679334916</v>
      </c>
      <c r="AC8" s="184">
        <f t="shared" si="13"/>
        <v>6.175771971496437</v>
      </c>
      <c r="AD8" s="184">
        <f t="shared" si="14"/>
        <v>13.30166270783848</v>
      </c>
      <c r="AE8" s="185">
        <f t="shared" si="15"/>
        <v>19.4774</v>
      </c>
      <c r="AF8" s="181">
        <v>82</v>
      </c>
      <c r="AG8" s="181">
        <v>229</v>
      </c>
      <c r="AH8" s="182">
        <v>2157</v>
      </c>
      <c r="AI8" s="184">
        <f t="shared" si="16"/>
        <v>14.418173388966157</v>
      </c>
      <c r="AJ8" s="184">
        <f t="shared" si="17"/>
        <v>3.8015762633286974</v>
      </c>
      <c r="AK8" s="184">
        <f t="shared" si="18"/>
        <v>10.61659712563746</v>
      </c>
      <c r="AL8" s="185">
        <f t="shared" si="19"/>
        <v>14.4182</v>
      </c>
      <c r="AM8" s="181">
        <v>21</v>
      </c>
      <c r="AN8" s="181">
        <v>115</v>
      </c>
      <c r="AO8" s="182">
        <v>1633</v>
      </c>
      <c r="AP8" s="184">
        <f t="shared" si="20"/>
        <v>8.328230251071647</v>
      </c>
      <c r="AQ8" s="184">
        <f t="shared" si="21"/>
        <v>1.2859767299448868</v>
      </c>
      <c r="AR8" s="184">
        <f t="shared" si="22"/>
        <v>7.042253521126761</v>
      </c>
      <c r="AS8" s="185">
        <f t="shared" si="23"/>
        <v>8.3282</v>
      </c>
      <c r="AT8" s="181"/>
      <c r="AU8" s="181"/>
      <c r="AV8" s="182">
        <v>0.1</v>
      </c>
      <c r="AW8" s="184">
        <f t="shared" si="24"/>
        <v>0</v>
      </c>
      <c r="AX8" s="184">
        <f t="shared" si="25"/>
        <v>0</v>
      </c>
      <c r="AY8" s="184">
        <f t="shared" si="26"/>
        <v>0</v>
      </c>
      <c r="AZ8" s="185">
        <f t="shared" si="27"/>
        <v>0</v>
      </c>
      <c r="BA8" s="181"/>
      <c r="BB8" s="181"/>
      <c r="BC8" s="182">
        <v>0.1</v>
      </c>
      <c r="BD8" s="184">
        <f t="shared" si="28"/>
        <v>0</v>
      </c>
      <c r="BE8" s="184">
        <f t="shared" si="29"/>
        <v>0</v>
      </c>
      <c r="BF8" s="184">
        <f t="shared" si="30"/>
        <v>0</v>
      </c>
      <c r="BG8" s="185">
        <f t="shared" si="31"/>
        <v>0</v>
      </c>
      <c r="BH8" s="186">
        <f t="shared" si="32"/>
        <v>12</v>
      </c>
      <c r="BI8" s="187">
        <f t="shared" si="33"/>
        <v>93.6488</v>
      </c>
      <c r="BJ8" s="179">
        <v>4</v>
      </c>
    </row>
    <row r="9" spans="1:62" s="56" customFormat="1" ht="12">
      <c r="A9" s="179">
        <v>5</v>
      </c>
      <c r="B9" s="180" t="s">
        <v>173</v>
      </c>
      <c r="C9" s="180" t="s">
        <v>139</v>
      </c>
      <c r="D9" s="181">
        <v>3</v>
      </c>
      <c r="E9" s="181">
        <v>85</v>
      </c>
      <c r="F9" s="182">
        <v>451</v>
      </c>
      <c r="G9" s="184">
        <f t="shared" si="0"/>
        <v>19.51219512195122</v>
      </c>
      <c r="H9" s="184">
        <f t="shared" si="1"/>
        <v>0.6651884700665188</v>
      </c>
      <c r="I9" s="184">
        <f t="shared" si="2"/>
        <v>18.8470066518847</v>
      </c>
      <c r="J9" s="185">
        <f t="shared" si="3"/>
        <v>19.5122</v>
      </c>
      <c r="K9" s="181">
        <v>6</v>
      </c>
      <c r="L9" s="181">
        <v>83</v>
      </c>
      <c r="M9" s="182">
        <v>470</v>
      </c>
      <c r="N9" s="184">
        <f t="shared" si="4"/>
        <v>18.93617021276596</v>
      </c>
      <c r="O9" s="184">
        <f t="shared" si="5"/>
        <v>1.276595744680851</v>
      </c>
      <c r="P9" s="184">
        <f t="shared" si="6"/>
        <v>17.659574468085108</v>
      </c>
      <c r="Q9" s="185">
        <f t="shared" si="7"/>
        <v>18.9362</v>
      </c>
      <c r="R9" s="181">
        <v>1</v>
      </c>
      <c r="S9" s="181">
        <v>5</v>
      </c>
      <c r="T9" s="182">
        <v>324</v>
      </c>
      <c r="U9" s="184">
        <f t="shared" si="8"/>
        <v>1.8518518518518519</v>
      </c>
      <c r="V9" s="184">
        <f t="shared" si="9"/>
        <v>0.30864197530864196</v>
      </c>
      <c r="W9" s="184">
        <f t="shared" si="10"/>
        <v>1.5432098765432098</v>
      </c>
      <c r="X9" s="185">
        <f t="shared" si="11"/>
        <v>1.8519</v>
      </c>
      <c r="Y9" s="181">
        <v>8</v>
      </c>
      <c r="Z9" s="181">
        <v>343</v>
      </c>
      <c r="AA9" s="182">
        <v>2778</v>
      </c>
      <c r="AB9" s="184">
        <f t="shared" si="12"/>
        <v>12.63498920086393</v>
      </c>
      <c r="AC9" s="184">
        <f t="shared" si="13"/>
        <v>0.28797696184305255</v>
      </c>
      <c r="AD9" s="184">
        <f t="shared" si="14"/>
        <v>12.347012239020879</v>
      </c>
      <c r="AE9" s="185">
        <f t="shared" si="15"/>
        <v>12.635</v>
      </c>
      <c r="AF9" s="181">
        <v>175</v>
      </c>
      <c r="AG9" s="181">
        <v>349</v>
      </c>
      <c r="AH9" s="182">
        <v>2038</v>
      </c>
      <c r="AI9" s="184">
        <f t="shared" si="16"/>
        <v>25.711481844946025</v>
      </c>
      <c r="AJ9" s="184">
        <f t="shared" si="17"/>
        <v>8.58684985279686</v>
      </c>
      <c r="AK9" s="184">
        <f t="shared" si="18"/>
        <v>17.124631992149165</v>
      </c>
      <c r="AL9" s="185">
        <f t="shared" si="19"/>
        <v>25.7115</v>
      </c>
      <c r="AM9" s="181">
        <v>125</v>
      </c>
      <c r="AN9" s="181">
        <v>63</v>
      </c>
      <c r="AO9" s="182">
        <v>660</v>
      </c>
      <c r="AP9" s="184">
        <f t="shared" si="20"/>
        <v>28.484848484848484</v>
      </c>
      <c r="AQ9" s="184">
        <f t="shared" si="21"/>
        <v>18.939393939393938</v>
      </c>
      <c r="AR9" s="184">
        <f t="shared" si="22"/>
        <v>9.545454545454547</v>
      </c>
      <c r="AS9" s="185">
        <f t="shared" si="23"/>
        <v>28.4848</v>
      </c>
      <c r="AT9" s="181"/>
      <c r="AU9" s="181"/>
      <c r="AV9" s="182">
        <v>0.1</v>
      </c>
      <c r="AW9" s="184">
        <f t="shared" si="24"/>
        <v>0</v>
      </c>
      <c r="AX9" s="184">
        <f t="shared" si="25"/>
        <v>0</v>
      </c>
      <c r="AY9" s="184">
        <f t="shared" si="26"/>
        <v>0</v>
      </c>
      <c r="AZ9" s="185">
        <f t="shared" si="27"/>
        <v>0</v>
      </c>
      <c r="BA9" s="181"/>
      <c r="BB9" s="181"/>
      <c r="BC9" s="182">
        <v>0.1</v>
      </c>
      <c r="BD9" s="184">
        <f t="shared" si="28"/>
        <v>0</v>
      </c>
      <c r="BE9" s="184">
        <f t="shared" si="29"/>
        <v>0</v>
      </c>
      <c r="BF9" s="184">
        <f t="shared" si="30"/>
        <v>0</v>
      </c>
      <c r="BG9" s="185">
        <f t="shared" si="31"/>
        <v>0</v>
      </c>
      <c r="BH9" s="186">
        <f t="shared" si="32"/>
        <v>12</v>
      </c>
      <c r="BI9" s="187">
        <f t="shared" si="33"/>
        <v>107.13159999999999</v>
      </c>
      <c r="BJ9" s="179">
        <v>5</v>
      </c>
    </row>
    <row r="10" spans="1:62" s="56" customFormat="1" ht="12">
      <c r="A10" s="179">
        <v>6</v>
      </c>
      <c r="B10" s="180" t="s">
        <v>108</v>
      </c>
      <c r="C10" s="180" t="s">
        <v>109</v>
      </c>
      <c r="D10" s="181">
        <v>201</v>
      </c>
      <c r="E10" s="181">
        <v>889</v>
      </c>
      <c r="F10" s="182">
        <v>5599</v>
      </c>
      <c r="G10" s="184">
        <f t="shared" si="0"/>
        <v>19.46776210037507</v>
      </c>
      <c r="H10" s="184">
        <f t="shared" si="1"/>
        <v>3.589926772637971</v>
      </c>
      <c r="I10" s="184">
        <f t="shared" si="2"/>
        <v>15.877835327737097</v>
      </c>
      <c r="J10" s="185">
        <f t="shared" si="3"/>
        <v>19.4678</v>
      </c>
      <c r="K10" s="181">
        <v>158</v>
      </c>
      <c r="L10" s="181">
        <v>262</v>
      </c>
      <c r="M10" s="182">
        <v>1105</v>
      </c>
      <c r="N10" s="184">
        <f t="shared" si="4"/>
        <v>38.009049773755656</v>
      </c>
      <c r="O10" s="184">
        <f t="shared" si="5"/>
        <v>14.29864253393665</v>
      </c>
      <c r="P10" s="184">
        <f t="shared" si="6"/>
        <v>23.710407239819002</v>
      </c>
      <c r="Q10" s="185">
        <f t="shared" si="7"/>
        <v>38.009</v>
      </c>
      <c r="R10" s="181">
        <v>199</v>
      </c>
      <c r="S10" s="181">
        <v>24</v>
      </c>
      <c r="T10" s="182">
        <v>1030</v>
      </c>
      <c r="U10" s="184">
        <f t="shared" si="8"/>
        <v>21.650485436893202</v>
      </c>
      <c r="V10" s="184">
        <f t="shared" si="9"/>
        <v>19.320388349514563</v>
      </c>
      <c r="W10" s="184">
        <f t="shared" si="10"/>
        <v>2.3300970873786406</v>
      </c>
      <c r="X10" s="185">
        <f t="shared" si="11"/>
        <v>21.6505</v>
      </c>
      <c r="Y10" s="181">
        <v>91</v>
      </c>
      <c r="Z10" s="181">
        <v>105</v>
      </c>
      <c r="AA10" s="182">
        <v>1435</v>
      </c>
      <c r="AB10" s="184">
        <f t="shared" si="12"/>
        <v>13.658536585365853</v>
      </c>
      <c r="AC10" s="184">
        <f t="shared" si="13"/>
        <v>6.341463414634147</v>
      </c>
      <c r="AD10" s="184">
        <f t="shared" si="14"/>
        <v>7.317073170731707</v>
      </c>
      <c r="AE10" s="185">
        <f t="shared" si="15"/>
        <v>13.6585</v>
      </c>
      <c r="AF10" s="181">
        <v>362</v>
      </c>
      <c r="AG10" s="181">
        <v>164</v>
      </c>
      <c r="AH10" s="182">
        <v>2596</v>
      </c>
      <c r="AI10" s="184">
        <f t="shared" si="16"/>
        <v>20.261941448382128</v>
      </c>
      <c r="AJ10" s="184">
        <f t="shared" si="17"/>
        <v>13.944530046224962</v>
      </c>
      <c r="AK10" s="184">
        <f t="shared" si="18"/>
        <v>6.317411402157165</v>
      </c>
      <c r="AL10" s="185">
        <f t="shared" si="19"/>
        <v>20.2619</v>
      </c>
      <c r="AM10" s="181">
        <v>522</v>
      </c>
      <c r="AN10" s="181">
        <v>302</v>
      </c>
      <c r="AO10" s="182">
        <v>2362</v>
      </c>
      <c r="AP10" s="184">
        <f t="shared" si="20"/>
        <v>34.885690093141406</v>
      </c>
      <c r="AQ10" s="184">
        <f t="shared" si="21"/>
        <v>22.09991532599492</v>
      </c>
      <c r="AR10" s="184">
        <f t="shared" si="22"/>
        <v>12.785774767146485</v>
      </c>
      <c r="AS10" s="185">
        <f t="shared" si="23"/>
        <v>34.8857</v>
      </c>
      <c r="AT10" s="181"/>
      <c r="AU10" s="181"/>
      <c r="AV10" s="182">
        <v>0.1</v>
      </c>
      <c r="AW10" s="184">
        <f t="shared" si="24"/>
        <v>0</v>
      </c>
      <c r="AX10" s="184">
        <f t="shared" si="25"/>
        <v>0</v>
      </c>
      <c r="AY10" s="184">
        <f t="shared" si="26"/>
        <v>0</v>
      </c>
      <c r="AZ10" s="185">
        <f t="shared" si="27"/>
        <v>0</v>
      </c>
      <c r="BA10" s="181"/>
      <c r="BB10" s="181"/>
      <c r="BC10" s="182">
        <v>0.1</v>
      </c>
      <c r="BD10" s="184">
        <f t="shared" si="28"/>
        <v>0</v>
      </c>
      <c r="BE10" s="184">
        <f t="shared" si="29"/>
        <v>0</v>
      </c>
      <c r="BF10" s="184">
        <f t="shared" si="30"/>
        <v>0</v>
      </c>
      <c r="BG10" s="185">
        <f t="shared" si="31"/>
        <v>0</v>
      </c>
      <c r="BH10" s="186">
        <f t="shared" si="32"/>
        <v>12</v>
      </c>
      <c r="BI10" s="187">
        <f t="shared" si="33"/>
        <v>147.9334</v>
      </c>
      <c r="BJ10" s="179">
        <v>6</v>
      </c>
    </row>
    <row r="11" spans="1:62" s="56" customFormat="1" ht="12">
      <c r="A11" s="179">
        <v>7</v>
      </c>
      <c r="B11" s="180" t="s">
        <v>129</v>
      </c>
      <c r="C11" s="180" t="s">
        <v>92</v>
      </c>
      <c r="D11" s="181">
        <v>4</v>
      </c>
      <c r="E11" s="181">
        <v>6</v>
      </c>
      <c r="F11" s="182">
        <v>1105</v>
      </c>
      <c r="G11" s="184">
        <f t="shared" si="0"/>
        <v>0.9049773755656109</v>
      </c>
      <c r="H11" s="184">
        <f t="shared" si="1"/>
        <v>0.36199095022624433</v>
      </c>
      <c r="I11" s="184">
        <f t="shared" si="2"/>
        <v>0.5429864253393665</v>
      </c>
      <c r="J11" s="185">
        <f t="shared" si="3"/>
        <v>0.905</v>
      </c>
      <c r="K11" s="181">
        <v>2</v>
      </c>
      <c r="L11" s="181">
        <v>15</v>
      </c>
      <c r="M11" s="182">
        <v>1030</v>
      </c>
      <c r="N11" s="184">
        <f t="shared" si="4"/>
        <v>1.6504854368932038</v>
      </c>
      <c r="O11" s="184">
        <f t="shared" si="5"/>
        <v>0.1941747572815534</v>
      </c>
      <c r="P11" s="184">
        <f t="shared" si="6"/>
        <v>1.4563106796116505</v>
      </c>
      <c r="Q11" s="185">
        <f t="shared" si="7"/>
        <v>1.6505</v>
      </c>
      <c r="R11" s="181">
        <v>175</v>
      </c>
      <c r="S11" s="181">
        <v>53</v>
      </c>
      <c r="T11" s="182">
        <v>1435</v>
      </c>
      <c r="U11" s="184">
        <f t="shared" si="8"/>
        <v>15.888501742160278</v>
      </c>
      <c r="V11" s="184">
        <f t="shared" si="9"/>
        <v>12.195121951219512</v>
      </c>
      <c r="W11" s="184">
        <f t="shared" si="10"/>
        <v>3.6933797909407664</v>
      </c>
      <c r="X11" s="185">
        <f t="shared" si="11"/>
        <v>15.8885</v>
      </c>
      <c r="Y11" s="181">
        <v>11</v>
      </c>
      <c r="Z11" s="181">
        <v>50</v>
      </c>
      <c r="AA11" s="182">
        <v>1303</v>
      </c>
      <c r="AB11" s="184">
        <f t="shared" si="12"/>
        <v>4.681504221028396</v>
      </c>
      <c r="AC11" s="184">
        <f t="shared" si="13"/>
        <v>0.844205679201842</v>
      </c>
      <c r="AD11" s="184">
        <f t="shared" si="14"/>
        <v>3.837298541826554</v>
      </c>
      <c r="AE11" s="185">
        <f t="shared" si="15"/>
        <v>4.6815</v>
      </c>
      <c r="AF11" s="181">
        <v>55</v>
      </c>
      <c r="AG11" s="181">
        <v>15</v>
      </c>
      <c r="AH11" s="182">
        <v>754</v>
      </c>
      <c r="AI11" s="184">
        <f t="shared" si="16"/>
        <v>9.283819628647215</v>
      </c>
      <c r="AJ11" s="184">
        <f t="shared" si="17"/>
        <v>7.294429708222812</v>
      </c>
      <c r="AK11" s="184">
        <f t="shared" si="18"/>
        <v>1.989389920424403</v>
      </c>
      <c r="AL11" s="185">
        <f t="shared" si="19"/>
        <v>9.2838</v>
      </c>
      <c r="AM11" s="181"/>
      <c r="AN11" s="181">
        <v>48</v>
      </c>
      <c r="AO11" s="182">
        <v>2111</v>
      </c>
      <c r="AP11" s="184">
        <f t="shared" si="20"/>
        <v>2.2738038844149693</v>
      </c>
      <c r="AQ11" s="184">
        <f t="shared" si="21"/>
        <v>0</v>
      </c>
      <c r="AR11" s="184">
        <f t="shared" si="22"/>
        <v>2.2738038844149693</v>
      </c>
      <c r="AS11" s="185">
        <f t="shared" si="23"/>
        <v>2.2738</v>
      </c>
      <c r="AT11" s="181"/>
      <c r="AU11" s="181"/>
      <c r="AV11" s="182">
        <v>0.1</v>
      </c>
      <c r="AW11" s="184">
        <f t="shared" si="24"/>
        <v>0</v>
      </c>
      <c r="AX11" s="184">
        <f t="shared" si="25"/>
        <v>0</v>
      </c>
      <c r="AY11" s="184">
        <f t="shared" si="26"/>
        <v>0</v>
      </c>
      <c r="AZ11" s="185">
        <f t="shared" si="27"/>
        <v>0</v>
      </c>
      <c r="BA11" s="181"/>
      <c r="BB11" s="181"/>
      <c r="BC11" s="182">
        <v>0.1</v>
      </c>
      <c r="BD11" s="184">
        <f t="shared" si="28"/>
        <v>0</v>
      </c>
      <c r="BE11" s="184">
        <f t="shared" si="29"/>
        <v>0</v>
      </c>
      <c r="BF11" s="184">
        <f t="shared" si="30"/>
        <v>0</v>
      </c>
      <c r="BG11" s="185">
        <f t="shared" si="31"/>
        <v>0</v>
      </c>
      <c r="BH11" s="186">
        <f t="shared" si="32"/>
        <v>11</v>
      </c>
      <c r="BI11" s="187">
        <f t="shared" si="33"/>
        <v>34.6831</v>
      </c>
      <c r="BJ11" s="179">
        <v>7</v>
      </c>
    </row>
    <row r="12" spans="1:62" s="56" customFormat="1" ht="12">
      <c r="A12" s="179">
        <v>8</v>
      </c>
      <c r="B12" s="180" t="s">
        <v>93</v>
      </c>
      <c r="C12" s="180" t="s">
        <v>87</v>
      </c>
      <c r="D12" s="181">
        <v>84</v>
      </c>
      <c r="E12" s="181">
        <v>46</v>
      </c>
      <c r="F12" s="182">
        <v>895</v>
      </c>
      <c r="G12" s="184">
        <f t="shared" si="0"/>
        <v>14.525139664804469</v>
      </c>
      <c r="H12" s="184">
        <f t="shared" si="1"/>
        <v>9.385474860335195</v>
      </c>
      <c r="I12" s="184">
        <f t="shared" si="2"/>
        <v>5.139664804469274</v>
      </c>
      <c r="J12" s="185">
        <f t="shared" si="3"/>
        <v>14.5251</v>
      </c>
      <c r="K12" s="181">
        <v>2</v>
      </c>
      <c r="L12" s="181"/>
      <c r="M12" s="182">
        <v>1058</v>
      </c>
      <c r="N12" s="184">
        <f t="shared" si="4"/>
        <v>0.1890359168241966</v>
      </c>
      <c r="O12" s="184">
        <f t="shared" si="5"/>
        <v>0.1890359168241966</v>
      </c>
      <c r="P12" s="184">
        <f t="shared" si="6"/>
        <v>0</v>
      </c>
      <c r="Q12" s="185">
        <f t="shared" si="7"/>
        <v>0.189</v>
      </c>
      <c r="R12" s="181">
        <v>1</v>
      </c>
      <c r="S12" s="181">
        <v>65</v>
      </c>
      <c r="T12" s="182">
        <v>5999</v>
      </c>
      <c r="U12" s="184">
        <f t="shared" si="8"/>
        <v>1.1001833638939824</v>
      </c>
      <c r="V12" s="184">
        <f t="shared" si="9"/>
        <v>0.01666944490748458</v>
      </c>
      <c r="W12" s="184">
        <f t="shared" si="10"/>
        <v>1.0835139189864977</v>
      </c>
      <c r="X12" s="185">
        <f t="shared" si="11"/>
        <v>1.1002</v>
      </c>
      <c r="Y12" s="181">
        <v>82</v>
      </c>
      <c r="Z12" s="181">
        <v>58</v>
      </c>
      <c r="AA12" s="182">
        <v>969</v>
      </c>
      <c r="AB12" s="184">
        <f t="shared" si="12"/>
        <v>14.447884416924664</v>
      </c>
      <c r="AC12" s="184">
        <f t="shared" si="13"/>
        <v>8.46233230134159</v>
      </c>
      <c r="AD12" s="184">
        <f t="shared" si="14"/>
        <v>5.985552115583075</v>
      </c>
      <c r="AE12" s="185">
        <f t="shared" si="15"/>
        <v>14.4479</v>
      </c>
      <c r="AF12" s="181">
        <v>101</v>
      </c>
      <c r="AG12" s="181">
        <v>137</v>
      </c>
      <c r="AH12" s="182">
        <v>599</v>
      </c>
      <c r="AI12" s="184">
        <f t="shared" si="16"/>
        <v>39.73288814691152</v>
      </c>
      <c r="AJ12" s="184">
        <f t="shared" si="17"/>
        <v>16.86143572621035</v>
      </c>
      <c r="AK12" s="184">
        <f t="shared" si="18"/>
        <v>22.871452420701168</v>
      </c>
      <c r="AL12" s="185">
        <f t="shared" si="19"/>
        <v>39.7329</v>
      </c>
      <c r="AM12" s="181">
        <v>66</v>
      </c>
      <c r="AN12" s="181">
        <v>78</v>
      </c>
      <c r="AO12" s="182">
        <v>447</v>
      </c>
      <c r="AP12" s="184">
        <f t="shared" si="20"/>
        <v>32.214765100671144</v>
      </c>
      <c r="AQ12" s="184">
        <f t="shared" si="21"/>
        <v>14.76510067114094</v>
      </c>
      <c r="AR12" s="184">
        <f t="shared" si="22"/>
        <v>17.449664429530202</v>
      </c>
      <c r="AS12" s="185">
        <f t="shared" si="23"/>
        <v>32.2148</v>
      </c>
      <c r="AT12" s="181"/>
      <c r="AU12" s="181"/>
      <c r="AV12" s="182">
        <v>0.1</v>
      </c>
      <c r="AW12" s="184">
        <f t="shared" si="24"/>
        <v>0</v>
      </c>
      <c r="AX12" s="184">
        <f t="shared" si="25"/>
        <v>0</v>
      </c>
      <c r="AY12" s="184">
        <f t="shared" si="26"/>
        <v>0</v>
      </c>
      <c r="AZ12" s="185">
        <f t="shared" si="27"/>
        <v>0</v>
      </c>
      <c r="BA12" s="181"/>
      <c r="BB12" s="181"/>
      <c r="BC12" s="182">
        <v>0.1</v>
      </c>
      <c r="BD12" s="184">
        <f t="shared" si="28"/>
        <v>0</v>
      </c>
      <c r="BE12" s="184">
        <f t="shared" si="29"/>
        <v>0</v>
      </c>
      <c r="BF12" s="184">
        <f t="shared" si="30"/>
        <v>0</v>
      </c>
      <c r="BG12" s="185">
        <f t="shared" si="31"/>
        <v>0</v>
      </c>
      <c r="BH12" s="186">
        <f t="shared" si="32"/>
        <v>11</v>
      </c>
      <c r="BI12" s="187">
        <f t="shared" si="33"/>
        <v>102.2099</v>
      </c>
      <c r="BJ12" s="179">
        <v>8</v>
      </c>
    </row>
    <row r="13" spans="1:62" s="56" customFormat="1" ht="12">
      <c r="A13" s="179">
        <v>9</v>
      </c>
      <c r="B13" s="180" t="s">
        <v>84</v>
      </c>
      <c r="C13" s="180" t="s">
        <v>85</v>
      </c>
      <c r="D13" s="181">
        <v>215</v>
      </c>
      <c r="E13" s="181">
        <v>38</v>
      </c>
      <c r="F13" s="182">
        <v>2157</v>
      </c>
      <c r="G13" s="184">
        <f t="shared" si="0"/>
        <v>11.729253592953176</v>
      </c>
      <c r="H13" s="184">
        <f t="shared" si="1"/>
        <v>9.967547519703292</v>
      </c>
      <c r="I13" s="184">
        <f t="shared" si="2"/>
        <v>1.761706073249884</v>
      </c>
      <c r="J13" s="185">
        <f t="shared" si="3"/>
        <v>11.7293</v>
      </c>
      <c r="K13" s="181">
        <v>138</v>
      </c>
      <c r="L13" s="181">
        <v>11</v>
      </c>
      <c r="M13" s="182">
        <v>970</v>
      </c>
      <c r="N13" s="184">
        <f t="shared" si="4"/>
        <v>15.360824742268042</v>
      </c>
      <c r="O13" s="184">
        <f t="shared" si="5"/>
        <v>14.22680412371134</v>
      </c>
      <c r="P13" s="184">
        <f t="shared" si="6"/>
        <v>1.134020618556701</v>
      </c>
      <c r="Q13" s="185">
        <f t="shared" si="7"/>
        <v>15.3608</v>
      </c>
      <c r="R13" s="181">
        <v>1396</v>
      </c>
      <c r="S13" s="181">
        <v>551</v>
      </c>
      <c r="T13" s="182">
        <v>5599</v>
      </c>
      <c r="U13" s="184">
        <f t="shared" si="8"/>
        <v>34.77406679764243</v>
      </c>
      <c r="V13" s="184">
        <f t="shared" si="9"/>
        <v>24.93302375424183</v>
      </c>
      <c r="W13" s="184">
        <f t="shared" si="10"/>
        <v>9.841043043400607</v>
      </c>
      <c r="X13" s="185">
        <f t="shared" si="11"/>
        <v>34.7741</v>
      </c>
      <c r="Y13" s="181">
        <v>310</v>
      </c>
      <c r="Z13" s="181">
        <v>399</v>
      </c>
      <c r="AA13" s="182">
        <v>2775</v>
      </c>
      <c r="AB13" s="184">
        <f t="shared" si="12"/>
        <v>25.54954954954955</v>
      </c>
      <c r="AC13" s="184">
        <f t="shared" si="13"/>
        <v>11.17117117117117</v>
      </c>
      <c r="AD13" s="184">
        <f t="shared" si="14"/>
        <v>14.378378378378379</v>
      </c>
      <c r="AE13" s="185">
        <f t="shared" si="15"/>
        <v>25.5495</v>
      </c>
      <c r="AF13" s="181">
        <v>151</v>
      </c>
      <c r="AG13" s="181">
        <v>282</v>
      </c>
      <c r="AH13" s="182">
        <v>2718</v>
      </c>
      <c r="AI13" s="184">
        <f t="shared" si="16"/>
        <v>15.930831493745401</v>
      </c>
      <c r="AJ13" s="184">
        <f t="shared" si="17"/>
        <v>5.555555555555555</v>
      </c>
      <c r="AK13" s="184">
        <f t="shared" si="18"/>
        <v>10.375275938189846</v>
      </c>
      <c r="AL13" s="185">
        <f t="shared" si="19"/>
        <v>15.9308</v>
      </c>
      <c r="AM13" s="181">
        <v>97</v>
      </c>
      <c r="AN13" s="181"/>
      <c r="AO13" s="182">
        <v>1161</v>
      </c>
      <c r="AP13" s="184">
        <f t="shared" si="20"/>
        <v>8.354866494401378</v>
      </c>
      <c r="AQ13" s="184">
        <f t="shared" si="21"/>
        <v>8.354866494401378</v>
      </c>
      <c r="AR13" s="184">
        <f t="shared" si="22"/>
        <v>0</v>
      </c>
      <c r="AS13" s="185">
        <f t="shared" si="23"/>
        <v>8.3549</v>
      </c>
      <c r="AT13" s="181"/>
      <c r="AU13" s="181"/>
      <c r="AV13" s="182">
        <v>0.1</v>
      </c>
      <c r="AW13" s="184">
        <f t="shared" si="24"/>
        <v>0</v>
      </c>
      <c r="AX13" s="184">
        <f t="shared" si="25"/>
        <v>0</v>
      </c>
      <c r="AY13" s="184">
        <f t="shared" si="26"/>
        <v>0</v>
      </c>
      <c r="AZ13" s="185">
        <f t="shared" si="27"/>
        <v>0</v>
      </c>
      <c r="BA13" s="181"/>
      <c r="BB13" s="181"/>
      <c r="BC13" s="182">
        <v>0.1</v>
      </c>
      <c r="BD13" s="184">
        <f t="shared" si="28"/>
        <v>0</v>
      </c>
      <c r="BE13" s="184">
        <f t="shared" si="29"/>
        <v>0</v>
      </c>
      <c r="BF13" s="184">
        <f t="shared" si="30"/>
        <v>0</v>
      </c>
      <c r="BG13" s="185">
        <f t="shared" si="31"/>
        <v>0</v>
      </c>
      <c r="BH13" s="186">
        <f t="shared" si="32"/>
        <v>11</v>
      </c>
      <c r="BI13" s="187">
        <f t="shared" si="33"/>
        <v>111.6994</v>
      </c>
      <c r="BJ13" s="179">
        <v>9</v>
      </c>
    </row>
    <row r="14" spans="1:62" s="56" customFormat="1" ht="12">
      <c r="A14" s="179">
        <v>10</v>
      </c>
      <c r="B14" s="180" t="s">
        <v>96</v>
      </c>
      <c r="C14" s="180" t="s">
        <v>97</v>
      </c>
      <c r="D14" s="181">
        <v>17</v>
      </c>
      <c r="E14" s="181">
        <v>16</v>
      </c>
      <c r="F14" s="182">
        <v>206</v>
      </c>
      <c r="G14" s="184">
        <f t="shared" si="0"/>
        <v>16.019417475728154</v>
      </c>
      <c r="H14" s="184">
        <f t="shared" si="1"/>
        <v>8.25242718446602</v>
      </c>
      <c r="I14" s="184">
        <f t="shared" si="2"/>
        <v>7.766990291262135</v>
      </c>
      <c r="J14" s="185">
        <f t="shared" si="3"/>
        <v>16.0194</v>
      </c>
      <c r="K14" s="181">
        <v>16</v>
      </c>
      <c r="L14" s="181">
        <v>5</v>
      </c>
      <c r="M14" s="182">
        <v>270</v>
      </c>
      <c r="N14" s="184">
        <f t="shared" si="4"/>
        <v>7.777777777777778</v>
      </c>
      <c r="O14" s="184">
        <f t="shared" si="5"/>
        <v>5.9259259259259265</v>
      </c>
      <c r="P14" s="184">
        <f t="shared" si="6"/>
        <v>1.8518518518518516</v>
      </c>
      <c r="Q14" s="185">
        <f t="shared" si="7"/>
        <v>7.7778</v>
      </c>
      <c r="R14" s="181">
        <v>46</v>
      </c>
      <c r="S14" s="181">
        <v>1</v>
      </c>
      <c r="T14" s="182">
        <v>204</v>
      </c>
      <c r="U14" s="184">
        <f t="shared" si="8"/>
        <v>23.03921568627451</v>
      </c>
      <c r="V14" s="184">
        <f t="shared" si="9"/>
        <v>22.54901960784314</v>
      </c>
      <c r="W14" s="184">
        <f t="shared" si="10"/>
        <v>0.49019607843137253</v>
      </c>
      <c r="X14" s="185">
        <f t="shared" si="11"/>
        <v>23.0392</v>
      </c>
      <c r="Y14" s="181"/>
      <c r="Z14" s="181">
        <v>19</v>
      </c>
      <c r="AA14" s="182">
        <v>214</v>
      </c>
      <c r="AB14" s="184">
        <f t="shared" si="12"/>
        <v>8.878504672897197</v>
      </c>
      <c r="AC14" s="184">
        <f t="shared" si="13"/>
        <v>0</v>
      </c>
      <c r="AD14" s="184">
        <f t="shared" si="14"/>
        <v>8.878504672897195</v>
      </c>
      <c r="AE14" s="185">
        <f t="shared" si="15"/>
        <v>8.8785</v>
      </c>
      <c r="AF14" s="181">
        <v>9</v>
      </c>
      <c r="AG14" s="181">
        <v>25</v>
      </c>
      <c r="AH14" s="182">
        <v>143</v>
      </c>
      <c r="AI14" s="184">
        <f t="shared" si="16"/>
        <v>23.776223776223777</v>
      </c>
      <c r="AJ14" s="184">
        <f t="shared" si="17"/>
        <v>6.293706293706294</v>
      </c>
      <c r="AK14" s="184">
        <f t="shared" si="18"/>
        <v>17.482517482517483</v>
      </c>
      <c r="AL14" s="185">
        <f t="shared" si="19"/>
        <v>23.7762</v>
      </c>
      <c r="AM14" s="181">
        <v>30</v>
      </c>
      <c r="AN14" s="181">
        <v>26</v>
      </c>
      <c r="AO14" s="182">
        <v>135</v>
      </c>
      <c r="AP14" s="184">
        <f t="shared" si="20"/>
        <v>41.48148148148148</v>
      </c>
      <c r="AQ14" s="184">
        <f t="shared" si="21"/>
        <v>22.22222222222222</v>
      </c>
      <c r="AR14" s="184">
        <f t="shared" si="22"/>
        <v>19.25925925925926</v>
      </c>
      <c r="AS14" s="185">
        <f t="shared" si="23"/>
        <v>41.4815</v>
      </c>
      <c r="AT14" s="181"/>
      <c r="AU14" s="181"/>
      <c r="AV14" s="182">
        <v>0.1</v>
      </c>
      <c r="AW14" s="184">
        <f t="shared" si="24"/>
        <v>0</v>
      </c>
      <c r="AX14" s="184">
        <f t="shared" si="25"/>
        <v>0</v>
      </c>
      <c r="AY14" s="184">
        <f t="shared" si="26"/>
        <v>0</v>
      </c>
      <c r="AZ14" s="185">
        <f t="shared" si="27"/>
        <v>0</v>
      </c>
      <c r="BA14" s="181"/>
      <c r="BB14" s="181"/>
      <c r="BC14" s="182">
        <v>0.1</v>
      </c>
      <c r="BD14" s="184">
        <f t="shared" si="28"/>
        <v>0</v>
      </c>
      <c r="BE14" s="184">
        <f t="shared" si="29"/>
        <v>0</v>
      </c>
      <c r="BF14" s="184">
        <f t="shared" si="30"/>
        <v>0</v>
      </c>
      <c r="BG14" s="185">
        <f t="shared" si="31"/>
        <v>0</v>
      </c>
      <c r="BH14" s="186">
        <f t="shared" si="32"/>
        <v>11</v>
      </c>
      <c r="BI14" s="187">
        <f t="shared" si="33"/>
        <v>120.9726</v>
      </c>
      <c r="BJ14" s="179">
        <v>10</v>
      </c>
    </row>
    <row r="15" spans="1:62" s="192" customFormat="1" ht="12">
      <c r="A15" s="188"/>
      <c r="B15" s="188"/>
      <c r="C15" s="188"/>
      <c r="D15" s="188"/>
      <c r="E15" s="188"/>
      <c r="F15" s="189"/>
      <c r="G15" s="190"/>
      <c r="H15" s="190"/>
      <c r="I15" s="190"/>
      <c r="J15" s="191"/>
      <c r="K15" s="188"/>
      <c r="L15" s="188"/>
      <c r="M15" s="189"/>
      <c r="N15" s="190"/>
      <c r="O15" s="190"/>
      <c r="P15" s="190"/>
      <c r="Q15" s="191"/>
      <c r="R15" s="188"/>
      <c r="S15" s="188"/>
      <c r="T15" s="189"/>
      <c r="U15" s="190"/>
      <c r="V15" s="190"/>
      <c r="W15" s="190"/>
      <c r="X15" s="191"/>
      <c r="Y15" s="188"/>
      <c r="Z15" s="188"/>
      <c r="AA15" s="189"/>
      <c r="AB15" s="190"/>
      <c r="AC15" s="190"/>
      <c r="AD15" s="190"/>
      <c r="AE15" s="191"/>
      <c r="AF15" s="188"/>
      <c r="AG15" s="188"/>
      <c r="AH15" s="189"/>
      <c r="AI15" s="190"/>
      <c r="AJ15" s="190"/>
      <c r="AK15" s="190"/>
      <c r="AL15" s="191"/>
      <c r="AM15" s="188"/>
      <c r="AN15" s="188"/>
      <c r="AO15" s="189"/>
      <c r="AP15" s="190"/>
      <c r="AQ15" s="190"/>
      <c r="AR15" s="190"/>
      <c r="AS15" s="191"/>
      <c r="AT15" s="188"/>
      <c r="AU15" s="188"/>
      <c r="AV15" s="189"/>
      <c r="AW15" s="190"/>
      <c r="AX15" s="190"/>
      <c r="AY15" s="190"/>
      <c r="AZ15" s="191"/>
      <c r="BA15" s="188"/>
      <c r="BB15" s="188"/>
      <c r="BC15" s="189"/>
      <c r="BD15" s="190"/>
      <c r="BE15" s="190"/>
      <c r="BF15" s="190"/>
      <c r="BG15" s="191"/>
      <c r="BH15" s="188"/>
      <c r="BI15" s="191"/>
      <c r="BJ15" s="188"/>
    </row>
    <row r="16" spans="1:62" s="39" customFormat="1" ht="12">
      <c r="A16" s="193"/>
      <c r="B16" s="193"/>
      <c r="C16" s="193"/>
      <c r="D16" s="193"/>
      <c r="E16" s="193"/>
      <c r="F16" s="194"/>
      <c r="G16" s="195"/>
      <c r="H16" s="195"/>
      <c r="I16" s="195"/>
      <c r="J16" s="196"/>
      <c r="K16" s="193"/>
      <c r="L16" s="193"/>
      <c r="M16" s="194"/>
      <c r="N16" s="195"/>
      <c r="O16" s="195"/>
      <c r="P16" s="195"/>
      <c r="Q16" s="196"/>
      <c r="R16" s="193"/>
      <c r="S16" s="193"/>
      <c r="T16" s="194"/>
      <c r="U16" s="195"/>
      <c r="V16" s="195"/>
      <c r="W16" s="195"/>
      <c r="X16" s="196"/>
      <c r="Y16" s="193"/>
      <c r="Z16" s="193"/>
      <c r="AA16" s="194"/>
      <c r="AB16" s="195"/>
      <c r="AC16" s="195"/>
      <c r="AD16" s="195"/>
      <c r="AE16" s="196"/>
      <c r="AF16" s="193"/>
      <c r="AG16" s="193"/>
      <c r="AH16" s="194"/>
      <c r="AI16" s="195"/>
      <c r="AJ16" s="195"/>
      <c r="AK16" s="195"/>
      <c r="AL16" s="196"/>
      <c r="AM16" s="193"/>
      <c r="AN16" s="193"/>
      <c r="AO16" s="194"/>
      <c r="AP16" s="195"/>
      <c r="AQ16" s="195"/>
      <c r="AR16" s="195"/>
      <c r="AS16" s="196"/>
      <c r="AT16" s="193"/>
      <c r="AU16" s="193"/>
      <c r="AV16" s="194"/>
      <c r="AW16" s="195"/>
      <c r="AX16" s="195"/>
      <c r="AY16" s="195"/>
      <c r="AZ16" s="196"/>
      <c r="BA16" s="193"/>
      <c r="BB16" s="193"/>
      <c r="BC16" s="194"/>
      <c r="BD16" s="195"/>
      <c r="BE16" s="195"/>
      <c r="BF16" s="195"/>
      <c r="BG16" s="196"/>
      <c r="BH16" s="193"/>
      <c r="BI16" s="196"/>
      <c r="BJ16" s="193"/>
    </row>
    <row r="17" spans="1:62" s="39" customFormat="1" ht="15">
      <c r="A17" s="193"/>
      <c r="B17" s="86" t="s">
        <v>14</v>
      </c>
      <c r="C17" s="193"/>
      <c r="D17" s="193"/>
      <c r="E17" s="193"/>
      <c r="F17" s="194"/>
      <c r="G17" s="195"/>
      <c r="H17" s="195"/>
      <c r="I17" s="195"/>
      <c r="J17" s="196"/>
      <c r="K17" s="193"/>
      <c r="L17" s="193"/>
      <c r="M17" s="194"/>
      <c r="N17" s="195"/>
      <c r="O17" s="195"/>
      <c r="P17" s="195"/>
      <c r="Q17" s="196"/>
      <c r="R17" s="193"/>
      <c r="S17" s="193"/>
      <c r="T17" s="194"/>
      <c r="U17" s="195"/>
      <c r="V17" s="195"/>
      <c r="W17" s="195"/>
      <c r="X17" s="196"/>
      <c r="Y17" s="193"/>
      <c r="Z17" s="193"/>
      <c r="AA17" s="194"/>
      <c r="AB17" s="195"/>
      <c r="AC17" s="195"/>
      <c r="AD17" s="195"/>
      <c r="AE17" s="196"/>
      <c r="AF17" s="193"/>
      <c r="AG17" s="193"/>
      <c r="AH17" s="194"/>
      <c r="AI17" s="195"/>
      <c r="AJ17" s="195"/>
      <c r="AK17" s="195"/>
      <c r="AL17" s="196"/>
      <c r="AM17" s="193"/>
      <c r="AN17" s="193"/>
      <c r="AO17" s="194"/>
      <c r="AP17" s="195"/>
      <c r="AQ17" s="195"/>
      <c r="AR17" s="195"/>
      <c r="AS17" s="196"/>
      <c r="AT17" s="193"/>
      <c r="AU17" s="193"/>
      <c r="AV17" s="194"/>
      <c r="AW17" s="195"/>
      <c r="AX17" s="195"/>
      <c r="AY17" s="195"/>
      <c r="AZ17" s="196"/>
      <c r="BA17" s="193"/>
      <c r="BB17" s="193"/>
      <c r="BC17" s="194"/>
      <c r="BD17" s="195"/>
      <c r="BE17" s="195"/>
      <c r="BF17" s="195"/>
      <c r="BG17" s="196"/>
      <c r="BH17" s="193"/>
      <c r="BI17" s="196"/>
      <c r="BJ17" s="193"/>
    </row>
    <row r="18" spans="1:62" s="39" customFormat="1" ht="12">
      <c r="A18" s="193"/>
      <c r="B18" s="193"/>
      <c r="C18" s="193"/>
      <c r="D18" s="193"/>
      <c r="E18" s="193"/>
      <c r="F18" s="194"/>
      <c r="G18" s="195"/>
      <c r="H18" s="195"/>
      <c r="I18" s="195"/>
      <c r="J18" s="196"/>
      <c r="K18" s="193"/>
      <c r="L18" s="193"/>
      <c r="M18" s="194"/>
      <c r="N18" s="195"/>
      <c r="O18" s="195"/>
      <c r="P18" s="195"/>
      <c r="Q18" s="196"/>
      <c r="R18" s="193"/>
      <c r="S18" s="193"/>
      <c r="T18" s="194"/>
      <c r="U18" s="195"/>
      <c r="V18" s="195"/>
      <c r="W18" s="195"/>
      <c r="X18" s="196"/>
      <c r="Y18" s="193"/>
      <c r="Z18" s="193"/>
      <c r="AA18" s="194"/>
      <c r="AB18" s="195"/>
      <c r="AC18" s="195"/>
      <c r="AD18" s="195"/>
      <c r="AE18" s="196"/>
      <c r="AF18" s="193"/>
      <c r="AG18" s="193"/>
      <c r="AH18" s="194"/>
      <c r="AI18" s="195"/>
      <c r="AJ18" s="195"/>
      <c r="AK18" s="195"/>
      <c r="AL18" s="196"/>
      <c r="AM18" s="193"/>
      <c r="AN18" s="193"/>
      <c r="AO18" s="194"/>
      <c r="AP18" s="195"/>
      <c r="AQ18" s="195"/>
      <c r="AR18" s="195"/>
      <c r="AS18" s="196"/>
      <c r="AT18" s="193"/>
      <c r="AU18" s="193"/>
      <c r="AV18" s="194"/>
      <c r="AW18" s="195"/>
      <c r="AX18" s="195"/>
      <c r="AY18" s="195"/>
      <c r="AZ18" s="196"/>
      <c r="BA18" s="193"/>
      <c r="BB18" s="193"/>
      <c r="BC18" s="194"/>
      <c r="BD18" s="195"/>
      <c r="BE18" s="195"/>
      <c r="BF18" s="195"/>
      <c r="BG18" s="196"/>
      <c r="BH18" s="193"/>
      <c r="BI18" s="196"/>
      <c r="BJ18" s="193"/>
    </row>
    <row r="19" spans="1:113" s="56" customFormat="1" ht="12">
      <c r="A19" s="197">
        <v>1</v>
      </c>
      <c r="B19" s="180" t="s">
        <v>80</v>
      </c>
      <c r="C19" s="180" t="s">
        <v>47</v>
      </c>
      <c r="D19" s="181">
        <v>2</v>
      </c>
      <c r="E19" s="181">
        <v>155</v>
      </c>
      <c r="F19" s="182">
        <v>1319</v>
      </c>
      <c r="G19" s="184">
        <f aca="true" t="shared" si="34" ref="G19:G25">((D19+E19)*100)/F19</f>
        <v>11.902956785443518</v>
      </c>
      <c r="H19" s="184">
        <f aca="true" t="shared" si="35" ref="H19:H25">SUM(D19/F19)*100</f>
        <v>0.1516300227445034</v>
      </c>
      <c r="I19" s="184">
        <f aca="true" t="shared" si="36" ref="I19:I25">SUM(E19/F19)*100</f>
        <v>11.751326762699014</v>
      </c>
      <c r="J19" s="185">
        <f aca="true" t="shared" si="37" ref="J19:J25">ROUND(G19,4)</f>
        <v>11.903</v>
      </c>
      <c r="K19" s="181">
        <v>142</v>
      </c>
      <c r="L19" s="181">
        <v>60</v>
      </c>
      <c r="M19" s="182">
        <v>1373</v>
      </c>
      <c r="N19" s="184">
        <f aca="true" t="shared" si="38" ref="N19:N25">((K19+L19)*100)/M19</f>
        <v>14.712308812818645</v>
      </c>
      <c r="O19" s="184">
        <f aca="true" t="shared" si="39" ref="O19:O25">SUM(K19/M19)*100</f>
        <v>10.34231609613984</v>
      </c>
      <c r="P19" s="184">
        <f aca="true" t="shared" si="40" ref="P19:P25">SUM(L19/M19)*100</f>
        <v>4.369992716678805</v>
      </c>
      <c r="Q19" s="185">
        <f aca="true" t="shared" si="41" ref="Q19:Q25">ROUND(N19,4)</f>
        <v>14.7123</v>
      </c>
      <c r="R19" s="181">
        <v>131</v>
      </c>
      <c r="S19" s="181">
        <v>3</v>
      </c>
      <c r="T19" s="182">
        <v>4294</v>
      </c>
      <c r="U19" s="184">
        <f aca="true" t="shared" si="42" ref="U19:U25">((R19+S19)*100)/T19</f>
        <v>3.12063344201211</v>
      </c>
      <c r="V19" s="184">
        <f aca="true" t="shared" si="43" ref="V19:V25">SUM(R19/T19)*100</f>
        <v>3.0507685142058687</v>
      </c>
      <c r="W19" s="184">
        <f aca="true" t="shared" si="44" ref="W19:W25">SUM(S19/T19)*100</f>
        <v>0.06986492780624128</v>
      </c>
      <c r="X19" s="185">
        <f aca="true" t="shared" si="45" ref="X19:X25">ROUND(U19,4)</f>
        <v>3.1206</v>
      </c>
      <c r="Y19" s="181">
        <v>41</v>
      </c>
      <c r="Z19" s="181">
        <v>253</v>
      </c>
      <c r="AA19" s="182">
        <v>4007</v>
      </c>
      <c r="AB19" s="184">
        <f aca="true" t="shared" si="46" ref="AB19:AB25">((Y19+Z19)*100)/AA19</f>
        <v>7.337159970052408</v>
      </c>
      <c r="AC19" s="184">
        <f aca="true" t="shared" si="47" ref="AC19:AC25">SUM(Y19/AA19)*100</f>
        <v>1.0232093835787373</v>
      </c>
      <c r="AD19" s="184">
        <f aca="true" t="shared" si="48" ref="AD19:AD25">SUM(Z19/AA19)*100</f>
        <v>6.313950586473672</v>
      </c>
      <c r="AE19" s="185">
        <f aca="true" t="shared" si="49" ref="AE19:AE25">ROUND(AB19,4)</f>
        <v>7.3372</v>
      </c>
      <c r="AF19" s="181">
        <v>19</v>
      </c>
      <c r="AG19" s="181">
        <v>18</v>
      </c>
      <c r="AH19" s="182">
        <v>2157</v>
      </c>
      <c r="AI19" s="184">
        <f aca="true" t="shared" si="50" ref="AI19:AI25">((AF19+AG19)*100)/AH19</f>
        <v>1.7153453871117292</v>
      </c>
      <c r="AJ19" s="184">
        <f aca="true" t="shared" si="51" ref="AJ19:AJ25">SUM(AF19/AH19)*100</f>
        <v>0.880853036624942</v>
      </c>
      <c r="AK19" s="184">
        <f aca="true" t="shared" si="52" ref="AK19:AK25">SUM(AG19/AH19)*100</f>
        <v>0.8344923504867872</v>
      </c>
      <c r="AL19" s="185">
        <f aca="true" t="shared" si="53" ref="AL19:AL25">ROUND(AI19,4)</f>
        <v>1.7153</v>
      </c>
      <c r="AM19" s="181">
        <v>235</v>
      </c>
      <c r="AN19" s="181">
        <v>9</v>
      </c>
      <c r="AO19" s="182">
        <v>1633</v>
      </c>
      <c r="AP19" s="184">
        <f aca="true" t="shared" si="54" ref="AP19:AP25">((AM19+AN19)*100)/AO19</f>
        <v>14.941824862216778</v>
      </c>
      <c r="AQ19" s="184">
        <f aca="true" t="shared" si="55" ref="AQ19:AQ25">SUM(AM19/AO19)*100</f>
        <v>14.390691977954685</v>
      </c>
      <c r="AR19" s="184">
        <f aca="true" t="shared" si="56" ref="AR19:AR25">SUM(AN19/AO19)*100</f>
        <v>0.5511328842620943</v>
      </c>
      <c r="AS19" s="185">
        <f aca="true" t="shared" si="57" ref="AS19:AS25">ROUND(AP19,4)</f>
        <v>14.9418</v>
      </c>
      <c r="AT19" s="181"/>
      <c r="AU19" s="181"/>
      <c r="AV19" s="182">
        <v>0.1</v>
      </c>
      <c r="AW19" s="184">
        <f aca="true" t="shared" si="58" ref="AW19:AW25">((AT19+AU19)*100)/AV19</f>
        <v>0</v>
      </c>
      <c r="AX19" s="184">
        <f aca="true" t="shared" si="59" ref="AX19:AX25">SUM(AT19/AV19)*100</f>
        <v>0</v>
      </c>
      <c r="AY19" s="184">
        <f aca="true" t="shared" si="60" ref="AY19:AY25">SUM(AU19/AV19)*100</f>
        <v>0</v>
      </c>
      <c r="AZ19" s="185">
        <f aca="true" t="shared" si="61" ref="AZ19:AZ25">ROUND(AW19,4)</f>
        <v>0</v>
      </c>
      <c r="BA19" s="181"/>
      <c r="BB19" s="181"/>
      <c r="BC19" s="182">
        <v>0.1</v>
      </c>
      <c r="BD19" s="184">
        <f aca="true" t="shared" si="62" ref="BD19:BD25">((BA19+BB19)*100)/BC19</f>
        <v>0</v>
      </c>
      <c r="BE19" s="184">
        <f aca="true" t="shared" si="63" ref="BE19:BE25">SUM(BA19/BC19)*100</f>
        <v>0</v>
      </c>
      <c r="BF19" s="184">
        <f aca="true" t="shared" si="64" ref="BF19:BF25">SUM(BB19/BC19)*100</f>
        <v>0</v>
      </c>
      <c r="BG19" s="185">
        <f aca="true" t="shared" si="65" ref="BG19:BG25">ROUND(BD19,4)</f>
        <v>0</v>
      </c>
      <c r="BH19" s="186">
        <f aca="true" t="shared" si="66" ref="BH19:BH25">COUNT(D19,E19,K19,L19,R19,S19,Y19,Z19,AF19,AG19,AM19,AN19,AT19,AU19,BA19,BB19)</f>
        <v>12</v>
      </c>
      <c r="BI19" s="187">
        <f aca="true" t="shared" si="67" ref="BI19:BI25">SUM(J19,Q19,X19,AE19,AL19,AS19,AZ19,BG19)</f>
        <v>53.7302</v>
      </c>
      <c r="BJ19" s="179">
        <v>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</row>
    <row r="20" spans="1:113" s="56" customFormat="1" ht="12">
      <c r="A20" s="197">
        <v>2</v>
      </c>
      <c r="B20" s="180" t="s">
        <v>125</v>
      </c>
      <c r="C20" s="180" t="s">
        <v>126</v>
      </c>
      <c r="D20" s="181">
        <v>9</v>
      </c>
      <c r="E20" s="181">
        <v>5</v>
      </c>
      <c r="F20" s="182">
        <v>1796</v>
      </c>
      <c r="G20" s="184">
        <f t="shared" si="34"/>
        <v>0.779510022271715</v>
      </c>
      <c r="H20" s="184">
        <f t="shared" si="35"/>
        <v>0.5011135857461024</v>
      </c>
      <c r="I20" s="184">
        <f t="shared" si="36"/>
        <v>0.27839643652561247</v>
      </c>
      <c r="J20" s="185">
        <f t="shared" si="37"/>
        <v>0.7795</v>
      </c>
      <c r="K20" s="181">
        <v>573</v>
      </c>
      <c r="L20" s="181">
        <v>965</v>
      </c>
      <c r="M20" s="182">
        <v>4294</v>
      </c>
      <c r="N20" s="184">
        <f t="shared" si="38"/>
        <v>35.817419655333026</v>
      </c>
      <c r="O20" s="184">
        <f t="shared" si="39"/>
        <v>13.344201210992082</v>
      </c>
      <c r="P20" s="184">
        <f t="shared" si="40"/>
        <v>22.473218444340944</v>
      </c>
      <c r="Q20" s="185">
        <f t="shared" si="41"/>
        <v>35.8174</v>
      </c>
      <c r="R20" s="181">
        <v>111</v>
      </c>
      <c r="S20" s="181">
        <v>243</v>
      </c>
      <c r="T20" s="182">
        <v>2362</v>
      </c>
      <c r="U20" s="184">
        <f t="shared" si="42"/>
        <v>14.987298899237935</v>
      </c>
      <c r="V20" s="184">
        <f t="shared" si="43"/>
        <v>4.6994072819644375</v>
      </c>
      <c r="W20" s="184">
        <f t="shared" si="44"/>
        <v>10.287891617273496</v>
      </c>
      <c r="X20" s="185">
        <f t="shared" si="45"/>
        <v>14.9873</v>
      </c>
      <c r="Y20" s="181">
        <v>39</v>
      </c>
      <c r="Z20" s="181">
        <v>111</v>
      </c>
      <c r="AA20" s="182">
        <v>2111</v>
      </c>
      <c r="AB20" s="184">
        <f t="shared" si="46"/>
        <v>7.105637138796779</v>
      </c>
      <c r="AC20" s="184">
        <f t="shared" si="47"/>
        <v>1.8474656560871625</v>
      </c>
      <c r="AD20" s="184">
        <f t="shared" si="48"/>
        <v>5.258171482709616</v>
      </c>
      <c r="AE20" s="185">
        <f t="shared" si="49"/>
        <v>7.1056</v>
      </c>
      <c r="AF20" s="181">
        <v>7</v>
      </c>
      <c r="AG20" s="181">
        <v>8</v>
      </c>
      <c r="AH20" s="182">
        <v>1160</v>
      </c>
      <c r="AI20" s="184">
        <f t="shared" si="50"/>
        <v>1.293103448275862</v>
      </c>
      <c r="AJ20" s="184">
        <f t="shared" si="51"/>
        <v>0.603448275862069</v>
      </c>
      <c r="AK20" s="184">
        <f t="shared" si="52"/>
        <v>0.6896551724137931</v>
      </c>
      <c r="AL20" s="185">
        <f t="shared" si="53"/>
        <v>1.2931</v>
      </c>
      <c r="AM20" s="181">
        <v>363</v>
      </c>
      <c r="AN20" s="181">
        <v>428</v>
      </c>
      <c r="AO20" s="182">
        <v>2096</v>
      </c>
      <c r="AP20" s="184">
        <f t="shared" si="54"/>
        <v>37.73854961832061</v>
      </c>
      <c r="AQ20" s="184">
        <f t="shared" si="55"/>
        <v>17.318702290076335</v>
      </c>
      <c r="AR20" s="184">
        <f t="shared" si="56"/>
        <v>20.419847328244277</v>
      </c>
      <c r="AS20" s="185">
        <f t="shared" si="57"/>
        <v>37.7385</v>
      </c>
      <c r="AT20" s="181"/>
      <c r="AU20" s="181"/>
      <c r="AV20" s="182">
        <v>0.1</v>
      </c>
      <c r="AW20" s="184">
        <f t="shared" si="58"/>
        <v>0</v>
      </c>
      <c r="AX20" s="184">
        <f t="shared" si="59"/>
        <v>0</v>
      </c>
      <c r="AY20" s="184">
        <f t="shared" si="60"/>
        <v>0</v>
      </c>
      <c r="AZ20" s="185">
        <f t="shared" si="61"/>
        <v>0</v>
      </c>
      <c r="BA20" s="181"/>
      <c r="BB20" s="181"/>
      <c r="BC20" s="182">
        <v>0.1</v>
      </c>
      <c r="BD20" s="184">
        <f t="shared" si="62"/>
        <v>0</v>
      </c>
      <c r="BE20" s="184">
        <f t="shared" si="63"/>
        <v>0</v>
      </c>
      <c r="BF20" s="184">
        <f t="shared" si="64"/>
        <v>0</v>
      </c>
      <c r="BG20" s="185">
        <f t="shared" si="65"/>
        <v>0</v>
      </c>
      <c r="BH20" s="186">
        <f t="shared" si="66"/>
        <v>12</v>
      </c>
      <c r="BI20" s="187">
        <f t="shared" si="67"/>
        <v>97.7214</v>
      </c>
      <c r="BJ20" s="179">
        <v>2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</row>
    <row r="21" spans="1:113" s="56" customFormat="1" ht="12">
      <c r="A21" s="197">
        <v>3</v>
      </c>
      <c r="B21" s="180" t="s">
        <v>110</v>
      </c>
      <c r="C21" s="180" t="s">
        <v>69</v>
      </c>
      <c r="D21" s="198">
        <v>2</v>
      </c>
      <c r="E21" s="198">
        <v>11</v>
      </c>
      <c r="F21" s="199">
        <v>191</v>
      </c>
      <c r="G21" s="200">
        <f t="shared" si="34"/>
        <v>6.806282722513089</v>
      </c>
      <c r="H21" s="200">
        <f t="shared" si="35"/>
        <v>1.0471204188481675</v>
      </c>
      <c r="I21" s="200">
        <f t="shared" si="36"/>
        <v>5.7591623036649215</v>
      </c>
      <c r="J21" s="201">
        <f t="shared" si="37"/>
        <v>6.8063</v>
      </c>
      <c r="K21" s="198">
        <v>94</v>
      </c>
      <c r="L21" s="198">
        <v>228</v>
      </c>
      <c r="M21" s="199">
        <v>1796</v>
      </c>
      <c r="N21" s="200">
        <f t="shared" si="38"/>
        <v>17.928730512249444</v>
      </c>
      <c r="O21" s="200">
        <f t="shared" si="39"/>
        <v>5.233853006681515</v>
      </c>
      <c r="P21" s="200">
        <f t="shared" si="40"/>
        <v>12.694877505567929</v>
      </c>
      <c r="Q21" s="201">
        <f t="shared" si="41"/>
        <v>17.9287</v>
      </c>
      <c r="R21" s="198">
        <v>400</v>
      </c>
      <c r="S21" s="198">
        <v>1001</v>
      </c>
      <c r="T21" s="199">
        <v>4294</v>
      </c>
      <c r="U21" s="200">
        <f t="shared" si="42"/>
        <v>32.62692128551467</v>
      </c>
      <c r="V21" s="200">
        <f t="shared" si="43"/>
        <v>9.315323707498836</v>
      </c>
      <c r="W21" s="200">
        <f t="shared" si="44"/>
        <v>23.311597578015835</v>
      </c>
      <c r="X21" s="201">
        <f t="shared" si="45"/>
        <v>32.6269</v>
      </c>
      <c r="Y21" s="198">
        <v>863</v>
      </c>
      <c r="Z21" s="198">
        <v>532</v>
      </c>
      <c r="AA21" s="199">
        <v>4007</v>
      </c>
      <c r="AB21" s="200">
        <f t="shared" si="46"/>
        <v>34.81407536810581</v>
      </c>
      <c r="AC21" s="200">
        <f t="shared" si="47"/>
        <v>21.537309708010984</v>
      </c>
      <c r="AD21" s="200">
        <f t="shared" si="48"/>
        <v>13.276765660094833</v>
      </c>
      <c r="AE21" s="201">
        <f t="shared" si="49"/>
        <v>34.8141</v>
      </c>
      <c r="AF21" s="198">
        <v>14</v>
      </c>
      <c r="AG21" s="198">
        <v>20</v>
      </c>
      <c r="AH21" s="199">
        <v>742</v>
      </c>
      <c r="AI21" s="200">
        <f t="shared" si="50"/>
        <v>4.5822102425876015</v>
      </c>
      <c r="AJ21" s="200">
        <f t="shared" si="51"/>
        <v>1.8867924528301887</v>
      </c>
      <c r="AK21" s="200">
        <f t="shared" si="52"/>
        <v>2.6954177897574128</v>
      </c>
      <c r="AL21" s="201">
        <f t="shared" si="53"/>
        <v>4.5822</v>
      </c>
      <c r="AM21" s="198">
        <v>3</v>
      </c>
      <c r="AN21" s="198">
        <v>2</v>
      </c>
      <c r="AO21" s="199">
        <v>201</v>
      </c>
      <c r="AP21" s="200">
        <f t="shared" si="54"/>
        <v>2.487562189054726</v>
      </c>
      <c r="AQ21" s="200">
        <f t="shared" si="55"/>
        <v>1.4925373134328357</v>
      </c>
      <c r="AR21" s="200">
        <f t="shared" si="56"/>
        <v>0.9950248756218906</v>
      </c>
      <c r="AS21" s="201">
        <f t="shared" si="57"/>
        <v>2.4876</v>
      </c>
      <c r="AT21" s="198"/>
      <c r="AU21" s="198"/>
      <c r="AV21" s="199">
        <v>0.1</v>
      </c>
      <c r="AW21" s="200">
        <f t="shared" si="58"/>
        <v>0</v>
      </c>
      <c r="AX21" s="200">
        <f t="shared" si="59"/>
        <v>0</v>
      </c>
      <c r="AY21" s="200">
        <f t="shared" si="60"/>
        <v>0</v>
      </c>
      <c r="AZ21" s="201">
        <f t="shared" si="61"/>
        <v>0</v>
      </c>
      <c r="BA21" s="198"/>
      <c r="BB21" s="198"/>
      <c r="BC21" s="199">
        <v>0.1</v>
      </c>
      <c r="BD21" s="200">
        <f t="shared" si="62"/>
        <v>0</v>
      </c>
      <c r="BE21" s="200">
        <f t="shared" si="63"/>
        <v>0</v>
      </c>
      <c r="BF21" s="200">
        <f t="shared" si="64"/>
        <v>0</v>
      </c>
      <c r="BG21" s="201">
        <f t="shared" si="65"/>
        <v>0</v>
      </c>
      <c r="BH21" s="202">
        <f t="shared" si="66"/>
        <v>12</v>
      </c>
      <c r="BI21" s="203">
        <f t="shared" si="67"/>
        <v>99.2458</v>
      </c>
      <c r="BJ21" s="204">
        <v>3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</row>
    <row r="22" spans="1:113" s="56" customFormat="1" ht="12">
      <c r="A22" s="197">
        <v>4</v>
      </c>
      <c r="B22" s="180" t="s">
        <v>132</v>
      </c>
      <c r="C22" s="180" t="s">
        <v>133</v>
      </c>
      <c r="D22" s="181">
        <v>5</v>
      </c>
      <c r="E22" s="181">
        <v>173</v>
      </c>
      <c r="F22" s="182">
        <v>1559</v>
      </c>
      <c r="G22" s="184">
        <f t="shared" si="34"/>
        <v>11.41757536882617</v>
      </c>
      <c r="H22" s="184">
        <f t="shared" si="35"/>
        <v>0.3207184092366902</v>
      </c>
      <c r="I22" s="184">
        <f t="shared" si="36"/>
        <v>11.09685695958948</v>
      </c>
      <c r="J22" s="185">
        <f t="shared" si="37"/>
        <v>11.4176</v>
      </c>
      <c r="K22" s="181">
        <v>16</v>
      </c>
      <c r="L22" s="181">
        <v>197</v>
      </c>
      <c r="M22" s="182">
        <v>1319</v>
      </c>
      <c r="N22" s="184">
        <f t="shared" si="38"/>
        <v>16.148597422289612</v>
      </c>
      <c r="O22" s="184">
        <f t="shared" si="39"/>
        <v>1.2130401819560273</v>
      </c>
      <c r="P22" s="184">
        <f t="shared" si="40"/>
        <v>14.935557240333585</v>
      </c>
      <c r="Q22" s="185">
        <f t="shared" si="41"/>
        <v>16.1486</v>
      </c>
      <c r="R22" s="181">
        <v>54</v>
      </c>
      <c r="S22" s="181">
        <v>8</v>
      </c>
      <c r="T22" s="182">
        <v>1373</v>
      </c>
      <c r="U22" s="184">
        <f t="shared" si="42"/>
        <v>4.515659140568099</v>
      </c>
      <c r="V22" s="184">
        <f t="shared" si="43"/>
        <v>3.932993445010925</v>
      </c>
      <c r="W22" s="184">
        <f t="shared" si="44"/>
        <v>0.5826656955571741</v>
      </c>
      <c r="X22" s="185">
        <f t="shared" si="45"/>
        <v>4.5157</v>
      </c>
      <c r="Y22" s="181">
        <v>86</v>
      </c>
      <c r="Z22" s="181">
        <v>19</v>
      </c>
      <c r="AA22" s="182">
        <v>4294</v>
      </c>
      <c r="AB22" s="184">
        <f t="shared" si="46"/>
        <v>2.4452724732184445</v>
      </c>
      <c r="AC22" s="184">
        <f t="shared" si="47"/>
        <v>2.0027945971122496</v>
      </c>
      <c r="AD22" s="184">
        <f t="shared" si="48"/>
        <v>0.4424778761061947</v>
      </c>
      <c r="AE22" s="185">
        <f t="shared" si="49"/>
        <v>2.4453</v>
      </c>
      <c r="AF22" s="181"/>
      <c r="AG22" s="181">
        <v>49</v>
      </c>
      <c r="AH22" s="182">
        <v>4007</v>
      </c>
      <c r="AI22" s="184">
        <f t="shared" si="50"/>
        <v>1.2228599950087347</v>
      </c>
      <c r="AJ22" s="184">
        <f t="shared" si="51"/>
        <v>0</v>
      </c>
      <c r="AK22" s="184">
        <f t="shared" si="52"/>
        <v>1.2228599950087347</v>
      </c>
      <c r="AL22" s="185">
        <f t="shared" si="53"/>
        <v>1.2229</v>
      </c>
      <c r="AM22" s="181">
        <v>185</v>
      </c>
      <c r="AN22" s="181">
        <v>102</v>
      </c>
      <c r="AO22" s="182">
        <v>2157</v>
      </c>
      <c r="AP22" s="184">
        <f t="shared" si="54"/>
        <v>13.30551692165044</v>
      </c>
      <c r="AQ22" s="184">
        <f t="shared" si="55"/>
        <v>8.576726935558646</v>
      </c>
      <c r="AR22" s="184">
        <f t="shared" si="56"/>
        <v>4.728789986091794</v>
      </c>
      <c r="AS22" s="185">
        <f t="shared" si="57"/>
        <v>13.3055</v>
      </c>
      <c r="AT22" s="181"/>
      <c r="AU22" s="181"/>
      <c r="AV22" s="182">
        <v>0.1</v>
      </c>
      <c r="AW22" s="184">
        <f t="shared" si="58"/>
        <v>0</v>
      </c>
      <c r="AX22" s="184">
        <f t="shared" si="59"/>
        <v>0</v>
      </c>
      <c r="AY22" s="184">
        <f t="shared" si="60"/>
        <v>0</v>
      </c>
      <c r="AZ22" s="185">
        <f t="shared" si="61"/>
        <v>0</v>
      </c>
      <c r="BA22" s="181"/>
      <c r="BB22" s="181"/>
      <c r="BC22" s="182">
        <v>0.1</v>
      </c>
      <c r="BD22" s="184">
        <f t="shared" si="62"/>
        <v>0</v>
      </c>
      <c r="BE22" s="184">
        <f t="shared" si="63"/>
        <v>0</v>
      </c>
      <c r="BF22" s="184">
        <f t="shared" si="64"/>
        <v>0</v>
      </c>
      <c r="BG22" s="185">
        <f t="shared" si="65"/>
        <v>0</v>
      </c>
      <c r="BH22" s="186">
        <f t="shared" si="66"/>
        <v>11</v>
      </c>
      <c r="BI22" s="187">
        <f t="shared" si="67"/>
        <v>49.055600000000005</v>
      </c>
      <c r="BJ22" s="179">
        <v>4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</row>
    <row r="23" spans="1:113" s="56" customFormat="1" ht="12">
      <c r="A23" s="197">
        <v>5</v>
      </c>
      <c r="B23" s="180" t="s">
        <v>79</v>
      </c>
      <c r="C23" s="180" t="s">
        <v>54</v>
      </c>
      <c r="D23" s="181">
        <v>33</v>
      </c>
      <c r="E23" s="181">
        <v>6</v>
      </c>
      <c r="F23" s="182">
        <v>2096</v>
      </c>
      <c r="G23" s="184">
        <f t="shared" si="34"/>
        <v>1.8606870229007633</v>
      </c>
      <c r="H23" s="184">
        <f t="shared" si="35"/>
        <v>1.5744274809160304</v>
      </c>
      <c r="I23" s="184">
        <f t="shared" si="36"/>
        <v>0.2862595419847328</v>
      </c>
      <c r="J23" s="185">
        <f t="shared" si="37"/>
        <v>1.8607</v>
      </c>
      <c r="K23" s="181">
        <v>62</v>
      </c>
      <c r="L23" s="181">
        <v>100</v>
      </c>
      <c r="M23" s="182">
        <v>1796</v>
      </c>
      <c r="N23" s="184">
        <f t="shared" si="38"/>
        <v>9.020044543429844</v>
      </c>
      <c r="O23" s="184">
        <f t="shared" si="39"/>
        <v>3.4521158129175946</v>
      </c>
      <c r="P23" s="184">
        <f t="shared" si="40"/>
        <v>5.56792873051225</v>
      </c>
      <c r="Q23" s="185">
        <f t="shared" si="41"/>
        <v>9.02</v>
      </c>
      <c r="R23" s="181">
        <v>57</v>
      </c>
      <c r="S23" s="181">
        <v>20</v>
      </c>
      <c r="T23" s="182">
        <v>1309</v>
      </c>
      <c r="U23" s="184">
        <f t="shared" si="42"/>
        <v>5.882352941176471</v>
      </c>
      <c r="V23" s="184">
        <f t="shared" si="43"/>
        <v>4.354469060351414</v>
      </c>
      <c r="W23" s="184">
        <f t="shared" si="44"/>
        <v>1.5278838808250574</v>
      </c>
      <c r="X23" s="185">
        <f t="shared" si="45"/>
        <v>5.8824</v>
      </c>
      <c r="Y23" s="181">
        <v>10</v>
      </c>
      <c r="Z23" s="181">
        <v>299</v>
      </c>
      <c r="AA23" s="182">
        <v>2205</v>
      </c>
      <c r="AB23" s="184">
        <f t="shared" si="46"/>
        <v>14.013605442176871</v>
      </c>
      <c r="AC23" s="184">
        <f t="shared" si="47"/>
        <v>0.45351473922902497</v>
      </c>
      <c r="AD23" s="184">
        <f t="shared" si="48"/>
        <v>13.560090702947846</v>
      </c>
      <c r="AE23" s="185">
        <f t="shared" si="49"/>
        <v>14.0136</v>
      </c>
      <c r="AF23" s="181">
        <v>563</v>
      </c>
      <c r="AG23" s="181">
        <v>126</v>
      </c>
      <c r="AH23" s="182">
        <v>3516</v>
      </c>
      <c r="AI23" s="184">
        <f t="shared" si="50"/>
        <v>19.59613196814562</v>
      </c>
      <c r="AJ23" s="184">
        <f t="shared" si="51"/>
        <v>16.01251422070535</v>
      </c>
      <c r="AK23" s="184">
        <f t="shared" si="52"/>
        <v>3.583617747440273</v>
      </c>
      <c r="AL23" s="185">
        <f t="shared" si="53"/>
        <v>19.5961</v>
      </c>
      <c r="AM23" s="181"/>
      <c r="AN23" s="181"/>
      <c r="AO23" s="182">
        <v>0.1</v>
      </c>
      <c r="AP23" s="184">
        <f t="shared" si="54"/>
        <v>0</v>
      </c>
      <c r="AQ23" s="184">
        <f t="shared" si="55"/>
        <v>0</v>
      </c>
      <c r="AR23" s="184">
        <f t="shared" si="56"/>
        <v>0</v>
      </c>
      <c r="AS23" s="185">
        <f t="shared" si="57"/>
        <v>0</v>
      </c>
      <c r="AT23" s="181"/>
      <c r="AU23" s="181"/>
      <c r="AV23" s="182">
        <v>0.1</v>
      </c>
      <c r="AW23" s="184">
        <f t="shared" si="58"/>
        <v>0</v>
      </c>
      <c r="AX23" s="184">
        <f t="shared" si="59"/>
        <v>0</v>
      </c>
      <c r="AY23" s="184">
        <f t="shared" si="60"/>
        <v>0</v>
      </c>
      <c r="AZ23" s="185">
        <f t="shared" si="61"/>
        <v>0</v>
      </c>
      <c r="BA23" s="181"/>
      <c r="BB23" s="181"/>
      <c r="BC23" s="182">
        <v>0.1</v>
      </c>
      <c r="BD23" s="184">
        <f t="shared" si="62"/>
        <v>0</v>
      </c>
      <c r="BE23" s="184">
        <f t="shared" si="63"/>
        <v>0</v>
      </c>
      <c r="BF23" s="184">
        <f t="shared" si="64"/>
        <v>0</v>
      </c>
      <c r="BG23" s="185">
        <f t="shared" si="65"/>
        <v>0</v>
      </c>
      <c r="BH23" s="186">
        <f t="shared" si="66"/>
        <v>10</v>
      </c>
      <c r="BI23" s="187">
        <f t="shared" si="67"/>
        <v>50.3728</v>
      </c>
      <c r="BJ23" s="179">
        <v>5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</row>
    <row r="24" spans="1:113" s="56" customFormat="1" ht="12">
      <c r="A24" s="197">
        <v>6</v>
      </c>
      <c r="B24" s="180" t="s">
        <v>84</v>
      </c>
      <c r="C24" s="180" t="s">
        <v>85</v>
      </c>
      <c r="D24" s="181">
        <v>48</v>
      </c>
      <c r="E24" s="181">
        <v>323</v>
      </c>
      <c r="F24" s="182">
        <v>1319</v>
      </c>
      <c r="G24" s="184">
        <f t="shared" si="34"/>
        <v>28.127369219105383</v>
      </c>
      <c r="H24" s="184">
        <f t="shared" si="35"/>
        <v>3.639120545868082</v>
      </c>
      <c r="I24" s="184">
        <f t="shared" si="36"/>
        <v>24.4882486732373</v>
      </c>
      <c r="J24" s="185">
        <f t="shared" si="37"/>
        <v>28.1274</v>
      </c>
      <c r="K24" s="181">
        <v>1</v>
      </c>
      <c r="L24" s="181">
        <v>32</v>
      </c>
      <c r="M24" s="182">
        <v>165</v>
      </c>
      <c r="N24" s="184">
        <f t="shared" si="38"/>
        <v>20</v>
      </c>
      <c r="O24" s="184">
        <f t="shared" si="39"/>
        <v>0.6060606060606061</v>
      </c>
      <c r="P24" s="184">
        <f t="shared" si="40"/>
        <v>19.393939393939394</v>
      </c>
      <c r="Q24" s="185">
        <f t="shared" si="41"/>
        <v>20</v>
      </c>
      <c r="R24" s="181">
        <v>758</v>
      </c>
      <c r="S24" s="181">
        <v>570</v>
      </c>
      <c r="T24" s="182">
        <v>4007</v>
      </c>
      <c r="U24" s="184">
        <f t="shared" si="42"/>
        <v>33.14200149737959</v>
      </c>
      <c r="V24" s="184">
        <f t="shared" si="43"/>
        <v>18.916895432992263</v>
      </c>
      <c r="W24" s="184">
        <f t="shared" si="44"/>
        <v>14.225106064387322</v>
      </c>
      <c r="X24" s="185">
        <f t="shared" si="45"/>
        <v>33.142</v>
      </c>
      <c r="Y24" s="181"/>
      <c r="Z24" s="181">
        <v>48</v>
      </c>
      <c r="AA24" s="182">
        <v>3516</v>
      </c>
      <c r="AB24" s="184">
        <f t="shared" si="46"/>
        <v>1.3651877133105803</v>
      </c>
      <c r="AC24" s="184">
        <f t="shared" si="47"/>
        <v>0</v>
      </c>
      <c r="AD24" s="184">
        <f t="shared" si="48"/>
        <v>1.3651877133105803</v>
      </c>
      <c r="AE24" s="185">
        <f t="shared" si="49"/>
        <v>1.3652</v>
      </c>
      <c r="AF24" s="181">
        <v>16</v>
      </c>
      <c r="AG24" s="181"/>
      <c r="AH24" s="182">
        <v>664</v>
      </c>
      <c r="AI24" s="184">
        <f t="shared" si="50"/>
        <v>2.4096385542168677</v>
      </c>
      <c r="AJ24" s="184">
        <f t="shared" si="51"/>
        <v>2.4096385542168677</v>
      </c>
      <c r="AK24" s="184">
        <f t="shared" si="52"/>
        <v>0</v>
      </c>
      <c r="AL24" s="185">
        <f t="shared" si="53"/>
        <v>2.4096</v>
      </c>
      <c r="AM24" s="181">
        <v>3</v>
      </c>
      <c r="AN24" s="181"/>
      <c r="AO24" s="182">
        <v>1633</v>
      </c>
      <c r="AP24" s="184">
        <f t="shared" si="54"/>
        <v>0.1837109614206981</v>
      </c>
      <c r="AQ24" s="184">
        <f t="shared" si="55"/>
        <v>0.1837109614206981</v>
      </c>
      <c r="AR24" s="184">
        <f t="shared" si="56"/>
        <v>0</v>
      </c>
      <c r="AS24" s="185">
        <f t="shared" si="57"/>
        <v>0.1837</v>
      </c>
      <c r="AT24" s="181"/>
      <c r="AU24" s="181"/>
      <c r="AV24" s="182">
        <v>0.1</v>
      </c>
      <c r="AW24" s="184">
        <f t="shared" si="58"/>
        <v>0</v>
      </c>
      <c r="AX24" s="184">
        <f t="shared" si="59"/>
        <v>0</v>
      </c>
      <c r="AY24" s="184">
        <f t="shared" si="60"/>
        <v>0</v>
      </c>
      <c r="AZ24" s="185">
        <f t="shared" si="61"/>
        <v>0</v>
      </c>
      <c r="BA24" s="181"/>
      <c r="BB24" s="181"/>
      <c r="BC24" s="182">
        <v>0.1</v>
      </c>
      <c r="BD24" s="184">
        <f t="shared" si="62"/>
        <v>0</v>
      </c>
      <c r="BE24" s="184">
        <f t="shared" si="63"/>
        <v>0</v>
      </c>
      <c r="BF24" s="184">
        <f t="shared" si="64"/>
        <v>0</v>
      </c>
      <c r="BG24" s="185">
        <f t="shared" si="65"/>
        <v>0</v>
      </c>
      <c r="BH24" s="186">
        <f t="shared" si="66"/>
        <v>9</v>
      </c>
      <c r="BI24" s="187">
        <f t="shared" si="67"/>
        <v>85.2279</v>
      </c>
      <c r="BJ24" s="204">
        <v>6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</row>
    <row r="25" spans="1:113" s="56" customFormat="1" ht="12">
      <c r="A25" s="197">
        <v>7</v>
      </c>
      <c r="B25" s="180" t="s">
        <v>93</v>
      </c>
      <c r="C25" s="180" t="s">
        <v>87</v>
      </c>
      <c r="D25" s="181">
        <v>340</v>
      </c>
      <c r="E25" s="181">
        <v>87</v>
      </c>
      <c r="F25" s="182">
        <v>1701</v>
      </c>
      <c r="G25" s="184">
        <f t="shared" si="34"/>
        <v>25.102880658436213</v>
      </c>
      <c r="H25" s="184">
        <f t="shared" si="35"/>
        <v>19.98824221046443</v>
      </c>
      <c r="I25" s="184">
        <f t="shared" si="36"/>
        <v>5.114638447971781</v>
      </c>
      <c r="J25" s="185">
        <f t="shared" si="37"/>
        <v>25.1029</v>
      </c>
      <c r="K25" s="181">
        <v>3</v>
      </c>
      <c r="L25" s="181"/>
      <c r="M25" s="182">
        <v>154</v>
      </c>
      <c r="N25" s="184">
        <f t="shared" si="38"/>
        <v>1.948051948051948</v>
      </c>
      <c r="O25" s="184">
        <f t="shared" si="39"/>
        <v>1.948051948051948</v>
      </c>
      <c r="P25" s="184">
        <f t="shared" si="40"/>
        <v>0</v>
      </c>
      <c r="Q25" s="185">
        <f t="shared" si="41"/>
        <v>1.9481</v>
      </c>
      <c r="R25" s="181">
        <v>196</v>
      </c>
      <c r="S25" s="181"/>
      <c r="T25" s="182">
        <v>923</v>
      </c>
      <c r="U25" s="184">
        <f t="shared" si="42"/>
        <v>21.23510292524377</v>
      </c>
      <c r="V25" s="184">
        <f t="shared" si="43"/>
        <v>21.23510292524377</v>
      </c>
      <c r="W25" s="184">
        <f t="shared" si="44"/>
        <v>0</v>
      </c>
      <c r="X25" s="185">
        <f t="shared" si="45"/>
        <v>21.2351</v>
      </c>
      <c r="Y25" s="181">
        <v>13</v>
      </c>
      <c r="Z25" s="181"/>
      <c r="AA25" s="182">
        <v>179</v>
      </c>
      <c r="AB25" s="184">
        <f t="shared" si="46"/>
        <v>7.262569832402234</v>
      </c>
      <c r="AC25" s="184">
        <f t="shared" si="47"/>
        <v>7.262569832402235</v>
      </c>
      <c r="AD25" s="184">
        <f t="shared" si="48"/>
        <v>0</v>
      </c>
      <c r="AE25" s="185">
        <f t="shared" si="49"/>
        <v>7.2626</v>
      </c>
      <c r="AF25" s="181">
        <v>130</v>
      </c>
      <c r="AG25" s="181">
        <v>48</v>
      </c>
      <c r="AH25" s="182">
        <v>627</v>
      </c>
      <c r="AI25" s="184">
        <f t="shared" si="50"/>
        <v>28.38915470494418</v>
      </c>
      <c r="AJ25" s="184">
        <f t="shared" si="51"/>
        <v>20.73365231259968</v>
      </c>
      <c r="AK25" s="184">
        <f t="shared" si="52"/>
        <v>7.655502392344498</v>
      </c>
      <c r="AL25" s="185">
        <f t="shared" si="53"/>
        <v>28.3892</v>
      </c>
      <c r="AM25" s="181">
        <v>78</v>
      </c>
      <c r="AN25" s="181"/>
      <c r="AO25" s="182">
        <v>385</v>
      </c>
      <c r="AP25" s="184">
        <f t="shared" si="54"/>
        <v>20.25974025974026</v>
      </c>
      <c r="AQ25" s="184">
        <f t="shared" si="55"/>
        <v>20.259740259740262</v>
      </c>
      <c r="AR25" s="184">
        <f t="shared" si="56"/>
        <v>0</v>
      </c>
      <c r="AS25" s="185">
        <f t="shared" si="57"/>
        <v>20.2597</v>
      </c>
      <c r="AT25" s="181"/>
      <c r="AU25" s="181"/>
      <c r="AV25" s="182">
        <v>0.1</v>
      </c>
      <c r="AW25" s="184">
        <f t="shared" si="58"/>
        <v>0</v>
      </c>
      <c r="AX25" s="184">
        <f t="shared" si="59"/>
        <v>0</v>
      </c>
      <c r="AY25" s="184">
        <f t="shared" si="60"/>
        <v>0</v>
      </c>
      <c r="AZ25" s="185">
        <f t="shared" si="61"/>
        <v>0</v>
      </c>
      <c r="BA25" s="181"/>
      <c r="BB25" s="181"/>
      <c r="BC25" s="182">
        <v>0.1</v>
      </c>
      <c r="BD25" s="184">
        <f t="shared" si="62"/>
        <v>0</v>
      </c>
      <c r="BE25" s="184">
        <f t="shared" si="63"/>
        <v>0</v>
      </c>
      <c r="BF25" s="184">
        <f t="shared" si="64"/>
        <v>0</v>
      </c>
      <c r="BG25" s="185">
        <f t="shared" si="65"/>
        <v>0</v>
      </c>
      <c r="BH25" s="186">
        <f t="shared" si="66"/>
        <v>8</v>
      </c>
      <c r="BI25" s="187">
        <f t="shared" si="67"/>
        <v>104.1976</v>
      </c>
      <c r="BJ25" s="179">
        <v>7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</row>
    <row r="26" spans="1:62" s="22" customFormat="1" ht="12.75">
      <c r="A26" s="81"/>
      <c r="B26" s="94"/>
      <c r="C26" s="94"/>
      <c r="D26" s="81"/>
      <c r="E26" s="81"/>
      <c r="F26" s="82"/>
      <c r="G26" s="83"/>
      <c r="H26" s="83"/>
      <c r="I26" s="83"/>
      <c r="J26" s="84"/>
      <c r="K26" s="81"/>
      <c r="L26" s="81"/>
      <c r="M26" s="82"/>
      <c r="N26" s="83"/>
      <c r="O26" s="83"/>
      <c r="P26" s="83"/>
      <c r="Q26" s="84"/>
      <c r="R26" s="81"/>
      <c r="S26" s="81"/>
      <c r="T26" s="82"/>
      <c r="U26" s="83"/>
      <c r="V26" s="83"/>
      <c r="W26" s="83"/>
      <c r="X26" s="84"/>
      <c r="Y26" s="81"/>
      <c r="Z26" s="81"/>
      <c r="AA26" s="82"/>
      <c r="AB26" s="83"/>
      <c r="AC26" s="83"/>
      <c r="AD26" s="83"/>
      <c r="AE26" s="84"/>
      <c r="AF26" s="81"/>
      <c r="AG26" s="81"/>
      <c r="AH26" s="82"/>
      <c r="AI26" s="83"/>
      <c r="AJ26" s="83"/>
      <c r="AK26" s="83"/>
      <c r="AL26" s="84"/>
      <c r="AM26" s="81"/>
      <c r="AN26" s="81"/>
      <c r="AO26" s="82"/>
      <c r="AP26" s="83"/>
      <c r="AQ26" s="83"/>
      <c r="AR26" s="83"/>
      <c r="AS26" s="84"/>
      <c r="AT26" s="81"/>
      <c r="AU26" s="81"/>
      <c r="AV26" s="82"/>
      <c r="AW26" s="83"/>
      <c r="AX26" s="83"/>
      <c r="AY26" s="83"/>
      <c r="AZ26" s="84"/>
      <c r="BA26" s="81"/>
      <c r="BB26" s="81"/>
      <c r="BC26" s="82"/>
      <c r="BD26" s="83"/>
      <c r="BE26" s="83"/>
      <c r="BF26" s="83"/>
      <c r="BG26" s="84"/>
      <c r="BH26" s="81"/>
      <c r="BI26" s="85"/>
      <c r="BJ26" s="81"/>
    </row>
    <row r="27" spans="1:62" s="22" customFormat="1" ht="12.75">
      <c r="A27" s="81"/>
      <c r="B27" s="94"/>
      <c r="C27" s="94"/>
      <c r="D27" s="81"/>
      <c r="E27" s="81"/>
      <c r="F27" s="82"/>
      <c r="G27" s="83"/>
      <c r="H27" s="83"/>
      <c r="I27" s="83"/>
      <c r="J27" s="84"/>
      <c r="K27" s="81"/>
      <c r="L27" s="81"/>
      <c r="M27" s="82"/>
      <c r="N27" s="83"/>
      <c r="O27" s="83"/>
      <c r="P27" s="83"/>
      <c r="Q27" s="84"/>
      <c r="R27" s="81"/>
      <c r="S27" s="81"/>
      <c r="T27" s="82"/>
      <c r="U27" s="83"/>
      <c r="V27" s="83"/>
      <c r="W27" s="83"/>
      <c r="X27" s="84"/>
      <c r="Y27" s="81"/>
      <c r="Z27" s="81"/>
      <c r="AA27" s="82"/>
      <c r="AB27" s="83"/>
      <c r="AC27" s="83"/>
      <c r="AD27" s="83"/>
      <c r="AE27" s="84"/>
      <c r="AF27" s="81"/>
      <c r="AG27" s="81"/>
      <c r="AH27" s="82"/>
      <c r="AI27" s="83"/>
      <c r="AJ27" s="83"/>
      <c r="AK27" s="83"/>
      <c r="AL27" s="84"/>
      <c r="AM27" s="81"/>
      <c r="AN27" s="81"/>
      <c r="AO27" s="82"/>
      <c r="AP27" s="83"/>
      <c r="AQ27" s="83"/>
      <c r="AR27" s="83"/>
      <c r="AS27" s="84"/>
      <c r="AT27" s="81"/>
      <c r="AU27" s="81"/>
      <c r="AV27" s="82"/>
      <c r="AW27" s="83"/>
      <c r="AX27" s="83"/>
      <c r="AY27" s="83"/>
      <c r="AZ27" s="84"/>
      <c r="BA27" s="81"/>
      <c r="BB27" s="81"/>
      <c r="BC27" s="82"/>
      <c r="BD27" s="83"/>
      <c r="BE27" s="83"/>
      <c r="BF27" s="83"/>
      <c r="BG27" s="84"/>
      <c r="BH27" s="81"/>
      <c r="BI27" s="85"/>
      <c r="BJ27" s="81"/>
    </row>
    <row r="28" spans="1:62" s="22" customFormat="1" ht="15.75">
      <c r="A28" s="81"/>
      <c r="B28" s="95" t="s">
        <v>50</v>
      </c>
      <c r="C28" s="94"/>
      <c r="D28" s="81"/>
      <c r="E28" s="81"/>
      <c r="F28" s="82"/>
      <c r="G28" s="83"/>
      <c r="H28" s="83"/>
      <c r="I28" s="83"/>
      <c r="J28" s="84"/>
      <c r="K28" s="81"/>
      <c r="L28" s="81"/>
      <c r="M28" s="82"/>
      <c r="N28" s="83"/>
      <c r="O28" s="83"/>
      <c r="P28" s="83"/>
      <c r="Q28" s="84"/>
      <c r="R28" s="81"/>
      <c r="S28" s="81"/>
      <c r="T28" s="82"/>
      <c r="U28" s="83"/>
      <c r="V28" s="83"/>
      <c r="W28" s="83"/>
      <c r="X28" s="84"/>
      <c r="Y28" s="81"/>
      <c r="Z28" s="81"/>
      <c r="AA28" s="82"/>
      <c r="AB28" s="83"/>
      <c r="AC28" s="83"/>
      <c r="AD28" s="83"/>
      <c r="AE28" s="84"/>
      <c r="AF28" s="81"/>
      <c r="AG28" s="81"/>
      <c r="AH28" s="82"/>
      <c r="AI28" s="83"/>
      <c r="AJ28" s="83"/>
      <c r="AK28" s="83"/>
      <c r="AL28" s="84"/>
      <c r="AM28" s="81"/>
      <c r="AN28" s="81"/>
      <c r="AO28" s="82"/>
      <c r="AP28" s="83"/>
      <c r="AQ28" s="83"/>
      <c r="AR28" s="83"/>
      <c r="AS28" s="84"/>
      <c r="AT28" s="81"/>
      <c r="AU28" s="81"/>
      <c r="AV28" s="82"/>
      <c r="AW28" s="83"/>
      <c r="AX28" s="83"/>
      <c r="AY28" s="83"/>
      <c r="AZ28" s="84"/>
      <c r="BA28" s="81"/>
      <c r="BB28" s="81"/>
      <c r="BC28" s="82"/>
      <c r="BD28" s="83"/>
      <c r="BE28" s="83"/>
      <c r="BF28" s="83"/>
      <c r="BG28" s="84"/>
      <c r="BH28" s="81"/>
      <c r="BI28" s="85"/>
      <c r="BJ28" s="81"/>
    </row>
    <row r="29" spans="1:62" s="22" customFormat="1" ht="12.75">
      <c r="A29" s="81"/>
      <c r="B29" s="94"/>
      <c r="C29" s="94"/>
      <c r="D29" s="81"/>
      <c r="E29" s="81"/>
      <c r="F29" s="82"/>
      <c r="G29" s="83"/>
      <c r="H29" s="83"/>
      <c r="I29" s="83"/>
      <c r="J29" s="84"/>
      <c r="K29" s="81"/>
      <c r="L29" s="81"/>
      <c r="M29" s="82"/>
      <c r="N29" s="83"/>
      <c r="O29" s="83"/>
      <c r="P29" s="83"/>
      <c r="Q29" s="84"/>
      <c r="R29" s="81"/>
      <c r="S29" s="81"/>
      <c r="T29" s="82"/>
      <c r="U29" s="83"/>
      <c r="V29" s="83"/>
      <c r="W29" s="83"/>
      <c r="X29" s="84"/>
      <c r="Y29" s="81"/>
      <c r="Z29" s="81"/>
      <c r="AA29" s="82"/>
      <c r="AB29" s="83"/>
      <c r="AC29" s="83"/>
      <c r="AD29" s="83"/>
      <c r="AE29" s="84"/>
      <c r="AF29" s="81"/>
      <c r="AG29" s="81"/>
      <c r="AH29" s="82"/>
      <c r="AI29" s="83"/>
      <c r="AJ29" s="83"/>
      <c r="AK29" s="83"/>
      <c r="AL29" s="84"/>
      <c r="AM29" s="81"/>
      <c r="AN29" s="81"/>
      <c r="AO29" s="82"/>
      <c r="AP29" s="83"/>
      <c r="AQ29" s="83"/>
      <c r="AR29" s="83"/>
      <c r="AS29" s="84"/>
      <c r="AT29" s="81"/>
      <c r="AU29" s="81"/>
      <c r="AV29" s="82"/>
      <c r="AW29" s="83"/>
      <c r="AX29" s="83"/>
      <c r="AY29" s="83"/>
      <c r="AZ29" s="84"/>
      <c r="BA29" s="81"/>
      <c r="BB29" s="81"/>
      <c r="BC29" s="82"/>
      <c r="BD29" s="83"/>
      <c r="BE29" s="83"/>
      <c r="BF29" s="83"/>
      <c r="BG29" s="84"/>
      <c r="BH29" s="81"/>
      <c r="BI29" s="85"/>
      <c r="BJ29" s="81"/>
    </row>
    <row r="30" spans="1:62" ht="12.75">
      <c r="A30" s="87">
        <v>1</v>
      </c>
      <c r="B30" s="96" t="s">
        <v>178</v>
      </c>
      <c r="C30" s="96" t="s">
        <v>179</v>
      </c>
      <c r="D30" s="69">
        <v>193</v>
      </c>
      <c r="E30" s="69">
        <v>135</v>
      </c>
      <c r="F30" s="70">
        <v>1962</v>
      </c>
      <c r="G30" s="71">
        <f aca="true" t="shared" si="68" ref="G30:G36">((D30+E30)*100)/F30</f>
        <v>16.717635066258918</v>
      </c>
      <c r="H30" s="71">
        <f aca="true" t="shared" si="69" ref="H30:H36">SUM(D30/F30)*100</f>
        <v>9.836901121304791</v>
      </c>
      <c r="I30" s="71">
        <f aca="true" t="shared" si="70" ref="I30:I36">SUM(E30/F30)*100</f>
        <v>6.8807339449541285</v>
      </c>
      <c r="J30" s="72">
        <f aca="true" t="shared" si="71" ref="J30:J36">ROUND(G30,4)</f>
        <v>16.7176</v>
      </c>
      <c r="K30" s="69">
        <v>40</v>
      </c>
      <c r="L30" s="69">
        <v>177</v>
      </c>
      <c r="M30" s="70">
        <v>3685</v>
      </c>
      <c r="N30" s="71">
        <f aca="true" t="shared" si="72" ref="N30:N36">((K30+L30)*100)/M30</f>
        <v>5.888738127544098</v>
      </c>
      <c r="O30" s="71">
        <f aca="true" t="shared" si="73" ref="O30:O36">SUM(K30/M30)*100</f>
        <v>1.0854816824966078</v>
      </c>
      <c r="P30" s="71">
        <f aca="true" t="shared" si="74" ref="P30:P36">SUM(L30/M30)*100</f>
        <v>4.80325644504749</v>
      </c>
      <c r="Q30" s="72">
        <f aca="true" t="shared" si="75" ref="Q30:Q36">ROUND(N30,4)</f>
        <v>5.8887</v>
      </c>
      <c r="R30" s="69">
        <v>10</v>
      </c>
      <c r="S30" s="69">
        <v>148</v>
      </c>
      <c r="T30" s="70">
        <v>2010</v>
      </c>
      <c r="U30" s="71">
        <f aca="true" t="shared" si="76" ref="U30:U36">((R30+S30)*100)/T30</f>
        <v>7.8606965174129355</v>
      </c>
      <c r="V30" s="71">
        <f aca="true" t="shared" si="77" ref="V30:V36">SUM(R30/T30)*100</f>
        <v>0.4975124378109453</v>
      </c>
      <c r="W30" s="71">
        <f aca="true" t="shared" si="78" ref="W30:W36">SUM(S30/T30)*100</f>
        <v>7.36318407960199</v>
      </c>
      <c r="X30" s="72">
        <f aca="true" t="shared" si="79" ref="X30:X36">ROUND(U30,4)</f>
        <v>7.8607</v>
      </c>
      <c r="Y30" s="101"/>
      <c r="Z30" s="101"/>
      <c r="AA30" s="70">
        <v>1E-05</v>
      </c>
      <c r="AB30" s="71">
        <f aca="true" t="shared" si="80" ref="AB30:AB36">((Y30+Z30)*100)/AA30</f>
        <v>0</v>
      </c>
      <c r="AC30" s="71">
        <f aca="true" t="shared" si="81" ref="AC30:AC36">SUM(Y30/AA30)*100</f>
        <v>0</v>
      </c>
      <c r="AD30" s="71">
        <f aca="true" t="shared" si="82" ref="AD30:AD36">SUM(Z30/AA30)*100</f>
        <v>0</v>
      </c>
      <c r="AE30" s="72">
        <f aca="true" t="shared" si="83" ref="AE30:AE36">ROUND(AB30,4)</f>
        <v>0</v>
      </c>
      <c r="AF30" s="101"/>
      <c r="AG30" s="101"/>
      <c r="AH30" s="70">
        <v>1E-06</v>
      </c>
      <c r="AI30" s="71">
        <f aca="true" t="shared" si="84" ref="AI30:AI36">((AF30+AG30)*100)/AH30</f>
        <v>0</v>
      </c>
      <c r="AJ30" s="71">
        <f aca="true" t="shared" si="85" ref="AJ30:AJ36">SUM(AF30/AH30)*100</f>
        <v>0</v>
      </c>
      <c r="AK30" s="71">
        <f aca="true" t="shared" si="86" ref="AK30:AK36">SUM(AG30/AH30)*100</f>
        <v>0</v>
      </c>
      <c r="AL30" s="72">
        <f aca="true" t="shared" si="87" ref="AL30:AL36">ROUND(AI30,4)</f>
        <v>0</v>
      </c>
      <c r="AM30" s="101"/>
      <c r="AN30" s="101"/>
      <c r="AO30" s="70">
        <v>1E-05</v>
      </c>
      <c r="AP30" s="71">
        <f aca="true" t="shared" si="88" ref="AP30:AP36">((AM30+AN30)*100)/AO30</f>
        <v>0</v>
      </c>
      <c r="AQ30" s="71">
        <f aca="true" t="shared" si="89" ref="AQ30:AQ36">SUM(AM30/AO30)*100</f>
        <v>0</v>
      </c>
      <c r="AR30" s="71">
        <f aca="true" t="shared" si="90" ref="AR30:AR36">SUM(AN30/AO30)*100</f>
        <v>0</v>
      </c>
      <c r="AS30" s="72">
        <f aca="true" t="shared" si="91" ref="AS30:AS36">ROUND(AP30,4)</f>
        <v>0</v>
      </c>
      <c r="AT30" s="69"/>
      <c r="AU30" s="69"/>
      <c r="AV30" s="70">
        <v>38.1</v>
      </c>
      <c r="AW30" s="71">
        <f aca="true" t="shared" si="92" ref="AW30:AW36">((AT30+AU30)*100)/AV30</f>
        <v>0</v>
      </c>
      <c r="AX30" s="71">
        <f aca="true" t="shared" si="93" ref="AX30:AX36">SUM(AT30/AV30)*100</f>
        <v>0</v>
      </c>
      <c r="AY30" s="71">
        <f aca="true" t="shared" si="94" ref="AY30:AY36">SUM(AU30/AV30)*100</f>
        <v>0</v>
      </c>
      <c r="AZ30" s="72">
        <f aca="true" t="shared" si="95" ref="AZ30:AZ36">ROUND(AW30,4)</f>
        <v>0</v>
      </c>
      <c r="BA30" s="69"/>
      <c r="BB30" s="69"/>
      <c r="BC30" s="70">
        <v>38.1</v>
      </c>
      <c r="BD30" s="71">
        <f aca="true" t="shared" si="96" ref="BD30:BD36">((BA30+BB30)*100)/BC30</f>
        <v>0</v>
      </c>
      <c r="BE30" s="71">
        <f aca="true" t="shared" si="97" ref="BE30:BE36">SUM(BA30/BC30)*100</f>
        <v>0</v>
      </c>
      <c r="BF30" s="71">
        <f aca="true" t="shared" si="98" ref="BF30:BF36">SUM(BB30/BC30)*100</f>
        <v>0</v>
      </c>
      <c r="BG30" s="72">
        <f aca="true" t="shared" si="99" ref="BG30:BG36">ROUND(BD30,4)</f>
        <v>0</v>
      </c>
      <c r="BH30" s="73">
        <f aca="true" t="shared" si="100" ref="BH30:BH36">COUNT(D30,E30,K30,L30,R30,S30,Y30,Z30,AF30,AG30,AM30,AN30,AT30,AU30,BA30,BB30)</f>
        <v>6</v>
      </c>
      <c r="BI30" s="74">
        <f aca="true" t="shared" si="101" ref="BI30:BI36">SUM(J30,Q30,X30,AE30,AL30,AS30,AZ30,BG30)</f>
        <v>30.467</v>
      </c>
      <c r="BJ30" s="67">
        <v>1</v>
      </c>
    </row>
    <row r="31" spans="1:62" ht="12.75">
      <c r="A31" s="87">
        <v>2</v>
      </c>
      <c r="B31" s="97" t="s">
        <v>125</v>
      </c>
      <c r="C31" s="97" t="s">
        <v>126</v>
      </c>
      <c r="D31" s="88">
        <v>20</v>
      </c>
      <c r="E31" s="88">
        <v>169</v>
      </c>
      <c r="F31" s="89">
        <v>2156</v>
      </c>
      <c r="G31" s="90">
        <f t="shared" si="68"/>
        <v>8.766233766233766</v>
      </c>
      <c r="H31" s="90">
        <f t="shared" si="69"/>
        <v>0.927643784786642</v>
      </c>
      <c r="I31" s="90">
        <f t="shared" si="70"/>
        <v>7.838589981447125</v>
      </c>
      <c r="J31" s="91">
        <f t="shared" si="71"/>
        <v>8.7662</v>
      </c>
      <c r="K31" s="88">
        <v>11</v>
      </c>
      <c r="L31" s="88">
        <v>39</v>
      </c>
      <c r="M31" s="70">
        <v>236</v>
      </c>
      <c r="N31" s="90">
        <f t="shared" si="72"/>
        <v>21.1864406779661</v>
      </c>
      <c r="O31" s="90">
        <f t="shared" si="73"/>
        <v>4.661016949152542</v>
      </c>
      <c r="P31" s="90">
        <f t="shared" si="74"/>
        <v>16.52542372881356</v>
      </c>
      <c r="Q31" s="91">
        <f t="shared" si="75"/>
        <v>21.1864</v>
      </c>
      <c r="R31" s="88">
        <v>5</v>
      </c>
      <c r="S31" s="88">
        <v>96</v>
      </c>
      <c r="T31" s="70">
        <v>5194</v>
      </c>
      <c r="U31" s="90">
        <f t="shared" si="76"/>
        <v>1.9445514054678474</v>
      </c>
      <c r="V31" s="90">
        <f t="shared" si="77"/>
        <v>0.09626492106276473</v>
      </c>
      <c r="W31" s="90">
        <f t="shared" si="78"/>
        <v>1.8482864844050828</v>
      </c>
      <c r="X31" s="91">
        <f t="shared" si="79"/>
        <v>1.9446</v>
      </c>
      <c r="Y31" s="102"/>
      <c r="Z31" s="102"/>
      <c r="AA31" s="70">
        <v>1E-05</v>
      </c>
      <c r="AB31" s="90">
        <f t="shared" si="80"/>
        <v>0</v>
      </c>
      <c r="AC31" s="90">
        <f t="shared" si="81"/>
        <v>0</v>
      </c>
      <c r="AD31" s="90">
        <f t="shared" si="82"/>
        <v>0</v>
      </c>
      <c r="AE31" s="91">
        <f t="shared" si="83"/>
        <v>0</v>
      </c>
      <c r="AF31" s="101"/>
      <c r="AG31" s="101"/>
      <c r="AH31" s="70">
        <v>1E-06</v>
      </c>
      <c r="AI31" s="90">
        <f t="shared" si="84"/>
        <v>0</v>
      </c>
      <c r="AJ31" s="90">
        <f t="shared" si="85"/>
        <v>0</v>
      </c>
      <c r="AK31" s="90">
        <f t="shared" si="86"/>
        <v>0</v>
      </c>
      <c r="AL31" s="91">
        <f t="shared" si="87"/>
        <v>0</v>
      </c>
      <c r="AM31" s="101"/>
      <c r="AN31" s="101"/>
      <c r="AO31" s="70">
        <v>1E-05</v>
      </c>
      <c r="AP31" s="90">
        <f t="shared" si="88"/>
        <v>0</v>
      </c>
      <c r="AQ31" s="90">
        <f t="shared" si="89"/>
        <v>0</v>
      </c>
      <c r="AR31" s="90">
        <f t="shared" si="90"/>
        <v>0</v>
      </c>
      <c r="AS31" s="91">
        <f t="shared" si="91"/>
        <v>0</v>
      </c>
      <c r="AT31" s="88"/>
      <c r="AU31" s="88"/>
      <c r="AV31" s="89">
        <v>37.1</v>
      </c>
      <c r="AW31" s="90">
        <f t="shared" si="92"/>
        <v>0</v>
      </c>
      <c r="AX31" s="90">
        <f t="shared" si="93"/>
        <v>0</v>
      </c>
      <c r="AY31" s="90">
        <f t="shared" si="94"/>
        <v>0</v>
      </c>
      <c r="AZ31" s="91">
        <f t="shared" si="95"/>
        <v>0</v>
      </c>
      <c r="BA31" s="88"/>
      <c r="BB31" s="88"/>
      <c r="BC31" s="89">
        <v>37.1</v>
      </c>
      <c r="BD31" s="90">
        <f t="shared" si="96"/>
        <v>0</v>
      </c>
      <c r="BE31" s="90">
        <f t="shared" si="97"/>
        <v>0</v>
      </c>
      <c r="BF31" s="90">
        <f t="shared" si="98"/>
        <v>0</v>
      </c>
      <c r="BG31" s="91">
        <f t="shared" si="99"/>
        <v>0</v>
      </c>
      <c r="BH31" s="92">
        <f t="shared" si="100"/>
        <v>6</v>
      </c>
      <c r="BI31" s="93">
        <f t="shared" si="101"/>
        <v>31.897199999999998</v>
      </c>
      <c r="BJ31" s="67">
        <v>2</v>
      </c>
    </row>
    <row r="32" spans="1:62" ht="12.75">
      <c r="A32" s="87">
        <v>3</v>
      </c>
      <c r="B32" s="96" t="s">
        <v>51</v>
      </c>
      <c r="C32" s="96" t="s">
        <v>52</v>
      </c>
      <c r="D32" s="69">
        <v>72</v>
      </c>
      <c r="E32" s="69">
        <v>109</v>
      </c>
      <c r="F32" s="70">
        <v>2509</v>
      </c>
      <c r="G32" s="71">
        <f t="shared" si="68"/>
        <v>7.21402949382224</v>
      </c>
      <c r="H32" s="71">
        <f t="shared" si="69"/>
        <v>2.869669190912714</v>
      </c>
      <c r="I32" s="71">
        <f t="shared" si="70"/>
        <v>4.344360302909526</v>
      </c>
      <c r="J32" s="72">
        <f t="shared" si="71"/>
        <v>7.214</v>
      </c>
      <c r="K32" s="69">
        <v>381</v>
      </c>
      <c r="L32" s="69">
        <v>22</v>
      </c>
      <c r="M32" s="70">
        <v>1700</v>
      </c>
      <c r="N32" s="71">
        <f t="shared" si="72"/>
        <v>23.705882352941178</v>
      </c>
      <c r="O32" s="71">
        <f t="shared" si="73"/>
        <v>22.411764705882355</v>
      </c>
      <c r="P32" s="71">
        <f t="shared" si="74"/>
        <v>1.2941176470588236</v>
      </c>
      <c r="Q32" s="72">
        <f t="shared" si="75"/>
        <v>23.7059</v>
      </c>
      <c r="R32" s="69">
        <v>279</v>
      </c>
      <c r="S32" s="69">
        <v>507</v>
      </c>
      <c r="T32" s="70">
        <v>5194</v>
      </c>
      <c r="U32" s="71">
        <f t="shared" si="76"/>
        <v>15.132845591066616</v>
      </c>
      <c r="V32" s="71">
        <f t="shared" si="77"/>
        <v>5.371582595302272</v>
      </c>
      <c r="W32" s="71">
        <f t="shared" si="78"/>
        <v>9.761262995764342</v>
      </c>
      <c r="X32" s="72">
        <f t="shared" si="79"/>
        <v>15.1328</v>
      </c>
      <c r="Y32" s="101"/>
      <c r="Z32" s="101"/>
      <c r="AA32" s="70">
        <v>1E-05</v>
      </c>
      <c r="AB32" s="71">
        <f t="shared" si="80"/>
        <v>0</v>
      </c>
      <c r="AC32" s="71">
        <f t="shared" si="81"/>
        <v>0</v>
      </c>
      <c r="AD32" s="71">
        <f t="shared" si="82"/>
        <v>0</v>
      </c>
      <c r="AE32" s="72">
        <f t="shared" si="83"/>
        <v>0</v>
      </c>
      <c r="AF32" s="101"/>
      <c r="AG32" s="101"/>
      <c r="AH32" s="70">
        <v>1E-06</v>
      </c>
      <c r="AI32" s="71">
        <f t="shared" si="84"/>
        <v>0</v>
      </c>
      <c r="AJ32" s="71">
        <f t="shared" si="85"/>
        <v>0</v>
      </c>
      <c r="AK32" s="71">
        <f t="shared" si="86"/>
        <v>0</v>
      </c>
      <c r="AL32" s="72">
        <f t="shared" si="87"/>
        <v>0</v>
      </c>
      <c r="AM32" s="101"/>
      <c r="AN32" s="101"/>
      <c r="AO32" s="70">
        <v>1E-05</v>
      </c>
      <c r="AP32" s="71">
        <f t="shared" si="88"/>
        <v>0</v>
      </c>
      <c r="AQ32" s="71">
        <f t="shared" si="89"/>
        <v>0</v>
      </c>
      <c r="AR32" s="71">
        <f t="shared" si="90"/>
        <v>0</v>
      </c>
      <c r="AS32" s="72">
        <f t="shared" si="91"/>
        <v>0</v>
      </c>
      <c r="AT32" s="69"/>
      <c r="AU32" s="69"/>
      <c r="AV32" s="70">
        <v>32.1</v>
      </c>
      <c r="AW32" s="71">
        <f t="shared" si="92"/>
        <v>0</v>
      </c>
      <c r="AX32" s="71">
        <f t="shared" si="93"/>
        <v>0</v>
      </c>
      <c r="AY32" s="71">
        <f t="shared" si="94"/>
        <v>0</v>
      </c>
      <c r="AZ32" s="72">
        <f t="shared" si="95"/>
        <v>0</v>
      </c>
      <c r="BA32" s="69"/>
      <c r="BB32" s="69"/>
      <c r="BC32" s="70">
        <v>32.1</v>
      </c>
      <c r="BD32" s="71">
        <f t="shared" si="96"/>
        <v>0</v>
      </c>
      <c r="BE32" s="71">
        <f t="shared" si="97"/>
        <v>0</v>
      </c>
      <c r="BF32" s="71">
        <f t="shared" si="98"/>
        <v>0</v>
      </c>
      <c r="BG32" s="72">
        <f t="shared" si="99"/>
        <v>0</v>
      </c>
      <c r="BH32" s="73">
        <f t="shared" si="100"/>
        <v>6</v>
      </c>
      <c r="BI32" s="74">
        <f t="shared" si="101"/>
        <v>46.0527</v>
      </c>
      <c r="BJ32" s="67">
        <v>3</v>
      </c>
    </row>
    <row r="33" spans="1:62" ht="12.75">
      <c r="A33" s="87">
        <v>4</v>
      </c>
      <c r="B33" s="96" t="s">
        <v>131</v>
      </c>
      <c r="C33" s="96" t="s">
        <v>87</v>
      </c>
      <c r="D33" s="69">
        <v>214</v>
      </c>
      <c r="E33" s="69">
        <v>179</v>
      </c>
      <c r="F33" s="70">
        <v>1272</v>
      </c>
      <c r="G33" s="71">
        <f t="shared" si="68"/>
        <v>30.89622641509434</v>
      </c>
      <c r="H33" s="71">
        <f t="shared" si="69"/>
        <v>16.82389937106918</v>
      </c>
      <c r="I33" s="71">
        <f t="shared" si="70"/>
        <v>14.072327044025156</v>
      </c>
      <c r="J33" s="72">
        <f t="shared" si="71"/>
        <v>30.8962</v>
      </c>
      <c r="K33" s="69">
        <v>272</v>
      </c>
      <c r="L33" s="69">
        <v>366</v>
      </c>
      <c r="M33" s="70">
        <v>1546</v>
      </c>
      <c r="N33" s="71">
        <f t="shared" si="72"/>
        <v>41.26778783958603</v>
      </c>
      <c r="O33" s="71">
        <f t="shared" si="73"/>
        <v>17.59379042690815</v>
      </c>
      <c r="P33" s="71">
        <f t="shared" si="74"/>
        <v>23.673997412677878</v>
      </c>
      <c r="Q33" s="72">
        <f t="shared" si="75"/>
        <v>41.2678</v>
      </c>
      <c r="R33" s="69">
        <v>107</v>
      </c>
      <c r="S33" s="69">
        <v>55</v>
      </c>
      <c r="T33" s="70">
        <v>1013</v>
      </c>
      <c r="U33" s="71">
        <f t="shared" si="76"/>
        <v>15.992102665350444</v>
      </c>
      <c r="V33" s="71">
        <f t="shared" si="77"/>
        <v>10.56268509378085</v>
      </c>
      <c r="W33" s="71">
        <f t="shared" si="78"/>
        <v>5.429417571569595</v>
      </c>
      <c r="X33" s="72">
        <f t="shared" si="79"/>
        <v>15.9921</v>
      </c>
      <c r="Y33" s="101"/>
      <c r="Z33" s="101"/>
      <c r="AA33" s="70">
        <v>1E-05</v>
      </c>
      <c r="AB33" s="71">
        <f t="shared" si="80"/>
        <v>0</v>
      </c>
      <c r="AC33" s="71">
        <f t="shared" si="81"/>
        <v>0</v>
      </c>
      <c r="AD33" s="71">
        <f t="shared" si="82"/>
        <v>0</v>
      </c>
      <c r="AE33" s="72">
        <f t="shared" si="83"/>
        <v>0</v>
      </c>
      <c r="AF33" s="101"/>
      <c r="AG33" s="101"/>
      <c r="AH33" s="70">
        <v>1E-06</v>
      </c>
      <c r="AI33" s="71">
        <f t="shared" si="84"/>
        <v>0</v>
      </c>
      <c r="AJ33" s="71">
        <f t="shared" si="85"/>
        <v>0</v>
      </c>
      <c r="AK33" s="71">
        <f t="shared" si="86"/>
        <v>0</v>
      </c>
      <c r="AL33" s="72">
        <f t="shared" si="87"/>
        <v>0</v>
      </c>
      <c r="AM33" s="101"/>
      <c r="AN33" s="101"/>
      <c r="AO33" s="70">
        <v>1E-05</v>
      </c>
      <c r="AP33" s="71">
        <f t="shared" si="88"/>
        <v>0</v>
      </c>
      <c r="AQ33" s="71">
        <f t="shared" si="89"/>
        <v>0</v>
      </c>
      <c r="AR33" s="71">
        <f t="shared" si="90"/>
        <v>0</v>
      </c>
      <c r="AS33" s="72">
        <f t="shared" si="91"/>
        <v>0</v>
      </c>
      <c r="AT33" s="69"/>
      <c r="AU33" s="69"/>
      <c r="AV33" s="70">
        <v>36.1</v>
      </c>
      <c r="AW33" s="71">
        <f t="shared" si="92"/>
        <v>0</v>
      </c>
      <c r="AX33" s="71">
        <f t="shared" si="93"/>
        <v>0</v>
      </c>
      <c r="AY33" s="71">
        <f t="shared" si="94"/>
        <v>0</v>
      </c>
      <c r="AZ33" s="72">
        <f t="shared" si="95"/>
        <v>0</v>
      </c>
      <c r="BA33" s="69"/>
      <c r="BB33" s="69"/>
      <c r="BC33" s="70">
        <v>36.1</v>
      </c>
      <c r="BD33" s="71">
        <f t="shared" si="96"/>
        <v>0</v>
      </c>
      <c r="BE33" s="71">
        <f t="shared" si="97"/>
        <v>0</v>
      </c>
      <c r="BF33" s="71">
        <f t="shared" si="98"/>
        <v>0</v>
      </c>
      <c r="BG33" s="72">
        <f t="shared" si="99"/>
        <v>0</v>
      </c>
      <c r="BH33" s="73">
        <f t="shared" si="100"/>
        <v>6</v>
      </c>
      <c r="BI33" s="74">
        <f t="shared" si="101"/>
        <v>88.15610000000001</v>
      </c>
      <c r="BJ33" s="67">
        <v>4</v>
      </c>
    </row>
    <row r="34" spans="1:62" ht="12.75">
      <c r="A34" s="87">
        <v>5</v>
      </c>
      <c r="B34" s="96" t="s">
        <v>93</v>
      </c>
      <c r="C34" s="96" t="s">
        <v>87</v>
      </c>
      <c r="D34" s="69">
        <v>52</v>
      </c>
      <c r="E34" s="69">
        <v>15</v>
      </c>
      <c r="F34" s="70">
        <v>1495</v>
      </c>
      <c r="G34" s="71">
        <f t="shared" si="68"/>
        <v>4.481605351170568</v>
      </c>
      <c r="H34" s="71">
        <f t="shared" si="69"/>
        <v>3.4782608695652173</v>
      </c>
      <c r="I34" s="71">
        <f t="shared" si="70"/>
        <v>1.0033444816053512</v>
      </c>
      <c r="J34" s="72">
        <f t="shared" si="71"/>
        <v>4.4816</v>
      </c>
      <c r="K34" s="69"/>
      <c r="L34" s="69">
        <v>2</v>
      </c>
      <c r="M34" s="70">
        <v>1272</v>
      </c>
      <c r="N34" s="71">
        <f t="shared" si="72"/>
        <v>0.15723270440251572</v>
      </c>
      <c r="O34" s="71">
        <f t="shared" si="73"/>
        <v>0</v>
      </c>
      <c r="P34" s="71">
        <f t="shared" si="74"/>
        <v>0.15723270440251574</v>
      </c>
      <c r="Q34" s="72">
        <f t="shared" si="75"/>
        <v>0.1572</v>
      </c>
      <c r="R34" s="69">
        <v>4</v>
      </c>
      <c r="S34" s="69">
        <v>66</v>
      </c>
      <c r="T34" s="70">
        <v>731</v>
      </c>
      <c r="U34" s="71">
        <f t="shared" si="76"/>
        <v>9.575923392612859</v>
      </c>
      <c r="V34" s="71">
        <f t="shared" si="77"/>
        <v>0.5471956224350205</v>
      </c>
      <c r="W34" s="71">
        <f t="shared" si="78"/>
        <v>9.028727770177838</v>
      </c>
      <c r="X34" s="72">
        <f t="shared" si="79"/>
        <v>9.5759</v>
      </c>
      <c r="Y34" s="101"/>
      <c r="Z34" s="101"/>
      <c r="AA34" s="70">
        <v>1E-05</v>
      </c>
      <c r="AB34" s="71">
        <f t="shared" si="80"/>
        <v>0</v>
      </c>
      <c r="AC34" s="71">
        <f t="shared" si="81"/>
        <v>0</v>
      </c>
      <c r="AD34" s="71">
        <f t="shared" si="82"/>
        <v>0</v>
      </c>
      <c r="AE34" s="72">
        <f t="shared" si="83"/>
        <v>0</v>
      </c>
      <c r="AF34" s="101"/>
      <c r="AG34" s="101"/>
      <c r="AH34" s="70">
        <v>1E-06</v>
      </c>
      <c r="AI34" s="71">
        <f t="shared" si="84"/>
        <v>0</v>
      </c>
      <c r="AJ34" s="71">
        <f t="shared" si="85"/>
        <v>0</v>
      </c>
      <c r="AK34" s="71">
        <f t="shared" si="86"/>
        <v>0</v>
      </c>
      <c r="AL34" s="72">
        <f t="shared" si="87"/>
        <v>0</v>
      </c>
      <c r="AM34" s="101"/>
      <c r="AN34" s="101"/>
      <c r="AO34" s="70">
        <v>1E-05</v>
      </c>
      <c r="AP34" s="71">
        <f t="shared" si="88"/>
        <v>0</v>
      </c>
      <c r="AQ34" s="71">
        <f t="shared" si="89"/>
        <v>0</v>
      </c>
      <c r="AR34" s="71">
        <f t="shared" si="90"/>
        <v>0</v>
      </c>
      <c r="AS34" s="72">
        <f t="shared" si="91"/>
        <v>0</v>
      </c>
      <c r="AT34" s="69"/>
      <c r="AU34" s="69"/>
      <c r="AV34" s="70">
        <v>35.1</v>
      </c>
      <c r="AW34" s="71">
        <f t="shared" si="92"/>
        <v>0</v>
      </c>
      <c r="AX34" s="71">
        <f t="shared" si="93"/>
        <v>0</v>
      </c>
      <c r="AY34" s="71">
        <f t="shared" si="94"/>
        <v>0</v>
      </c>
      <c r="AZ34" s="72">
        <f t="shared" si="95"/>
        <v>0</v>
      </c>
      <c r="BA34" s="69"/>
      <c r="BB34" s="69"/>
      <c r="BC34" s="70">
        <v>35.1</v>
      </c>
      <c r="BD34" s="71">
        <f t="shared" si="96"/>
        <v>0</v>
      </c>
      <c r="BE34" s="71">
        <f t="shared" si="97"/>
        <v>0</v>
      </c>
      <c r="BF34" s="71">
        <f t="shared" si="98"/>
        <v>0</v>
      </c>
      <c r="BG34" s="72">
        <f t="shared" si="99"/>
        <v>0</v>
      </c>
      <c r="BH34" s="73">
        <f t="shared" si="100"/>
        <v>5</v>
      </c>
      <c r="BI34" s="74">
        <f t="shared" si="101"/>
        <v>14.2147</v>
      </c>
      <c r="BJ34" s="67">
        <v>5</v>
      </c>
    </row>
    <row r="35" spans="1:62" ht="12.75">
      <c r="A35" s="87">
        <v>6</v>
      </c>
      <c r="B35" s="98" t="s">
        <v>86</v>
      </c>
      <c r="C35" s="98" t="s">
        <v>87</v>
      </c>
      <c r="D35" s="69">
        <v>283</v>
      </c>
      <c r="E35" s="69">
        <v>43</v>
      </c>
      <c r="F35" s="70">
        <v>1495</v>
      </c>
      <c r="G35" s="71">
        <f t="shared" si="68"/>
        <v>21.806020066889634</v>
      </c>
      <c r="H35" s="71">
        <f t="shared" si="69"/>
        <v>18.929765886287626</v>
      </c>
      <c r="I35" s="71">
        <f t="shared" si="70"/>
        <v>2.8762541806020065</v>
      </c>
      <c r="J35" s="72">
        <f t="shared" si="71"/>
        <v>21.806</v>
      </c>
      <c r="K35" s="69">
        <v>11</v>
      </c>
      <c r="L35" s="69">
        <v>32</v>
      </c>
      <c r="M35" s="70">
        <v>731</v>
      </c>
      <c r="N35" s="71">
        <f t="shared" si="72"/>
        <v>5.882352941176471</v>
      </c>
      <c r="O35" s="71">
        <f t="shared" si="73"/>
        <v>1.5047879616963065</v>
      </c>
      <c r="P35" s="71">
        <f t="shared" si="74"/>
        <v>4.377564979480164</v>
      </c>
      <c r="Q35" s="72">
        <f t="shared" si="75"/>
        <v>5.8824</v>
      </c>
      <c r="R35" s="69"/>
      <c r="S35" s="69">
        <v>40</v>
      </c>
      <c r="T35" s="70">
        <v>858</v>
      </c>
      <c r="U35" s="71">
        <f t="shared" si="76"/>
        <v>4.662004662004662</v>
      </c>
      <c r="V35" s="71">
        <f t="shared" si="77"/>
        <v>0</v>
      </c>
      <c r="W35" s="71">
        <f t="shared" si="78"/>
        <v>4.662004662004662</v>
      </c>
      <c r="X35" s="72">
        <f t="shared" si="79"/>
        <v>4.662</v>
      </c>
      <c r="Y35" s="101"/>
      <c r="Z35" s="101"/>
      <c r="AA35" s="70">
        <v>1E-05</v>
      </c>
      <c r="AB35" s="71">
        <f t="shared" si="80"/>
        <v>0</v>
      </c>
      <c r="AC35" s="71">
        <f t="shared" si="81"/>
        <v>0</v>
      </c>
      <c r="AD35" s="71">
        <f t="shared" si="82"/>
        <v>0</v>
      </c>
      <c r="AE35" s="72">
        <f t="shared" si="83"/>
        <v>0</v>
      </c>
      <c r="AF35" s="101"/>
      <c r="AG35" s="101"/>
      <c r="AH35" s="70">
        <v>1E-06</v>
      </c>
      <c r="AI35" s="71">
        <f t="shared" si="84"/>
        <v>0</v>
      </c>
      <c r="AJ35" s="71">
        <f t="shared" si="85"/>
        <v>0</v>
      </c>
      <c r="AK35" s="71">
        <f t="shared" si="86"/>
        <v>0</v>
      </c>
      <c r="AL35" s="72">
        <f t="shared" si="87"/>
        <v>0</v>
      </c>
      <c r="AM35" s="101"/>
      <c r="AN35" s="101"/>
      <c r="AO35" s="70">
        <v>1E-05</v>
      </c>
      <c r="AP35" s="71">
        <f t="shared" si="88"/>
        <v>0</v>
      </c>
      <c r="AQ35" s="71">
        <f t="shared" si="89"/>
        <v>0</v>
      </c>
      <c r="AR35" s="71">
        <f t="shared" si="90"/>
        <v>0</v>
      </c>
      <c r="AS35" s="72">
        <f t="shared" si="91"/>
        <v>0</v>
      </c>
      <c r="AT35" s="69"/>
      <c r="AU35" s="69"/>
      <c r="AV35" s="70">
        <v>34.1</v>
      </c>
      <c r="AW35" s="71">
        <f t="shared" si="92"/>
        <v>0</v>
      </c>
      <c r="AX35" s="71">
        <f t="shared" si="93"/>
        <v>0</v>
      </c>
      <c r="AY35" s="71">
        <f t="shared" si="94"/>
        <v>0</v>
      </c>
      <c r="AZ35" s="72">
        <f t="shared" si="95"/>
        <v>0</v>
      </c>
      <c r="BA35" s="69"/>
      <c r="BB35" s="69"/>
      <c r="BC35" s="70">
        <v>34.1</v>
      </c>
      <c r="BD35" s="71">
        <f t="shared" si="96"/>
        <v>0</v>
      </c>
      <c r="BE35" s="71">
        <f t="shared" si="97"/>
        <v>0</v>
      </c>
      <c r="BF35" s="71">
        <f t="shared" si="98"/>
        <v>0</v>
      </c>
      <c r="BG35" s="72">
        <f t="shared" si="99"/>
        <v>0</v>
      </c>
      <c r="BH35" s="73">
        <f t="shared" si="100"/>
        <v>5</v>
      </c>
      <c r="BI35" s="74">
        <f t="shared" si="101"/>
        <v>32.3504</v>
      </c>
      <c r="BJ35" s="67">
        <v>6</v>
      </c>
    </row>
    <row r="36" spans="1:62" ht="12.75">
      <c r="A36" s="87">
        <v>7</v>
      </c>
      <c r="B36" s="98" t="s">
        <v>46</v>
      </c>
      <c r="C36" s="98" t="s">
        <v>47</v>
      </c>
      <c r="D36" s="69">
        <v>202</v>
      </c>
      <c r="E36" s="69">
        <v>177</v>
      </c>
      <c r="F36" s="70">
        <v>1167</v>
      </c>
      <c r="G36" s="71">
        <f t="shared" si="68"/>
        <v>32.4764353041988</v>
      </c>
      <c r="H36" s="71">
        <f t="shared" si="69"/>
        <v>17.309340188517567</v>
      </c>
      <c r="I36" s="71">
        <f t="shared" si="70"/>
        <v>15.167095115681233</v>
      </c>
      <c r="J36" s="72">
        <f t="shared" si="71"/>
        <v>32.4764</v>
      </c>
      <c r="K36" s="69"/>
      <c r="L36" s="69">
        <v>102</v>
      </c>
      <c r="M36" s="70">
        <v>3685</v>
      </c>
      <c r="N36" s="71">
        <f t="shared" si="72"/>
        <v>2.76797829036635</v>
      </c>
      <c r="O36" s="71">
        <f t="shared" si="73"/>
        <v>0</v>
      </c>
      <c r="P36" s="71">
        <f t="shared" si="74"/>
        <v>2.7679782903663503</v>
      </c>
      <c r="Q36" s="72">
        <f t="shared" si="75"/>
        <v>2.768</v>
      </c>
      <c r="R36" s="69"/>
      <c r="S36" s="69">
        <v>11</v>
      </c>
      <c r="T36" s="70">
        <v>1854</v>
      </c>
      <c r="U36" s="71">
        <f t="shared" si="76"/>
        <v>0.593311758360302</v>
      </c>
      <c r="V36" s="71">
        <f t="shared" si="77"/>
        <v>0</v>
      </c>
      <c r="W36" s="71">
        <f t="shared" si="78"/>
        <v>0.593311758360302</v>
      </c>
      <c r="X36" s="72">
        <f t="shared" si="79"/>
        <v>0.5933</v>
      </c>
      <c r="Y36" s="101"/>
      <c r="Z36" s="101"/>
      <c r="AA36" s="70">
        <v>1E-05</v>
      </c>
      <c r="AB36" s="71">
        <f t="shared" si="80"/>
        <v>0</v>
      </c>
      <c r="AC36" s="71">
        <f t="shared" si="81"/>
        <v>0</v>
      </c>
      <c r="AD36" s="71">
        <f t="shared" si="82"/>
        <v>0</v>
      </c>
      <c r="AE36" s="72">
        <f t="shared" si="83"/>
        <v>0</v>
      </c>
      <c r="AF36" s="101"/>
      <c r="AG36" s="101"/>
      <c r="AH36" s="70">
        <v>1E-06</v>
      </c>
      <c r="AI36" s="71">
        <f t="shared" si="84"/>
        <v>0</v>
      </c>
      <c r="AJ36" s="71">
        <f t="shared" si="85"/>
        <v>0</v>
      </c>
      <c r="AK36" s="71">
        <f t="shared" si="86"/>
        <v>0</v>
      </c>
      <c r="AL36" s="72">
        <f t="shared" si="87"/>
        <v>0</v>
      </c>
      <c r="AM36" s="101"/>
      <c r="AN36" s="101"/>
      <c r="AO36" s="70">
        <v>1E-05</v>
      </c>
      <c r="AP36" s="71">
        <f t="shared" si="88"/>
        <v>0</v>
      </c>
      <c r="AQ36" s="71">
        <f t="shared" si="89"/>
        <v>0</v>
      </c>
      <c r="AR36" s="71">
        <f t="shared" si="90"/>
        <v>0</v>
      </c>
      <c r="AS36" s="72">
        <f t="shared" si="91"/>
        <v>0</v>
      </c>
      <c r="AT36" s="69"/>
      <c r="AU36" s="69"/>
      <c r="AV36" s="70">
        <v>33.1</v>
      </c>
      <c r="AW36" s="71">
        <f t="shared" si="92"/>
        <v>0</v>
      </c>
      <c r="AX36" s="71">
        <f t="shared" si="93"/>
        <v>0</v>
      </c>
      <c r="AY36" s="71">
        <f t="shared" si="94"/>
        <v>0</v>
      </c>
      <c r="AZ36" s="72">
        <f t="shared" si="95"/>
        <v>0</v>
      </c>
      <c r="BA36" s="69"/>
      <c r="BB36" s="69"/>
      <c r="BC36" s="70">
        <v>33.1</v>
      </c>
      <c r="BD36" s="71">
        <f t="shared" si="96"/>
        <v>0</v>
      </c>
      <c r="BE36" s="71">
        <f t="shared" si="97"/>
        <v>0</v>
      </c>
      <c r="BF36" s="71">
        <f t="shared" si="98"/>
        <v>0</v>
      </c>
      <c r="BG36" s="72">
        <f t="shared" si="99"/>
        <v>0</v>
      </c>
      <c r="BH36" s="73">
        <f t="shared" si="100"/>
        <v>4</v>
      </c>
      <c r="BI36" s="74">
        <f t="shared" si="101"/>
        <v>35.8377</v>
      </c>
      <c r="BJ36" s="67">
        <v>7</v>
      </c>
    </row>
  </sheetData>
  <sheetProtection password="D4ED" sheet="1" objects="1" scenarios="1"/>
  <conditionalFormatting sqref="F5:F36 M5:M36 T5:T36 AA5:AA36 AH5:AH36 AO5:AO36 AV5:AV36 BC5:BC36">
    <cfRule type="cellIs" priority="22" dxfId="0" operator="lessThan">
      <formula>100</formula>
    </cfRule>
  </conditionalFormatting>
  <conditionalFormatting sqref="BH26:BH29 BH15:BH18">
    <cfRule type="cellIs" priority="5" dxfId="0" operator="lessThan">
      <formula>6</formula>
    </cfRule>
    <cfRule type="cellIs" priority="15" dxfId="0" operator="lessThan">
      <formula>8</formula>
    </cfRule>
  </conditionalFormatting>
  <conditionalFormatting sqref="BE5:BF36 AX5:AY36 AQ5:AR36 AJ5:AK36 AC5:AD36 V5:W36 O5:P36 H5:I36">
    <cfRule type="cellIs" priority="13" dxfId="0" operator="greaterThan">
      <formula>25</formula>
    </cfRule>
  </conditionalFormatting>
  <conditionalFormatting sqref="BH19:BH25 BH5:BH14">
    <cfRule type="cellIs" priority="4" dxfId="0" operator="lessThan">
      <formula>6</formula>
    </cfRule>
  </conditionalFormatting>
  <conditionalFormatting sqref="BH30:BH36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29"/>
  <sheetViews>
    <sheetView zoomScalePageLayoutView="0" workbookViewId="0" topLeftCell="A1">
      <selection activeCell="F33" sqref="F33"/>
    </sheetView>
  </sheetViews>
  <sheetFormatPr defaultColWidth="8.8515625" defaultRowHeight="12.75"/>
  <cols>
    <col min="1" max="1" width="4.00390625" style="2" bestFit="1" customWidth="1"/>
    <col min="2" max="2" width="21.28125" style="2" customWidth="1"/>
    <col min="3" max="3" width="20.57421875" style="2" customWidth="1"/>
    <col min="4" max="4" width="4.57421875" style="2" bestFit="1" customWidth="1"/>
    <col min="5" max="5" width="4.28125" style="2" customWidth="1"/>
    <col min="6" max="6" width="6.00390625" style="2" customWidth="1"/>
    <col min="7" max="7" width="8.28125" style="2" hidden="1" customWidth="1"/>
    <col min="8" max="9" width="2.7109375" style="2" hidden="1" customWidth="1"/>
    <col min="10" max="10" width="7.28125" style="2" customWidth="1"/>
    <col min="11" max="11" width="4.421875" style="2" bestFit="1" customWidth="1"/>
    <col min="12" max="12" width="4.57421875" style="2" bestFit="1" customWidth="1"/>
    <col min="13" max="13" width="6.28125" style="2" bestFit="1" customWidth="1"/>
    <col min="14" max="14" width="9.140625" style="2" hidden="1" customWidth="1"/>
    <col min="15" max="16" width="2.7109375" style="2" hidden="1" customWidth="1"/>
    <col min="17" max="17" width="7.8515625" style="2" customWidth="1"/>
    <col min="18" max="19" width="4.57421875" style="2" bestFit="1" customWidth="1"/>
    <col min="20" max="20" width="5.57421875" style="2" customWidth="1"/>
    <col min="21" max="21" width="8.28125" style="2" hidden="1" customWidth="1"/>
    <col min="22" max="23" width="2.7109375" style="2" hidden="1" customWidth="1"/>
    <col min="24" max="24" width="8.00390625" style="2" customWidth="1"/>
    <col min="25" max="26" width="4.57421875" style="2" bestFit="1" customWidth="1"/>
    <col min="27" max="27" width="6.28125" style="2" bestFit="1" customWidth="1"/>
    <col min="28" max="28" width="8.28125" style="2" hidden="1" customWidth="1"/>
    <col min="29" max="30" width="2.7109375" style="2" hidden="1" customWidth="1"/>
    <col min="31" max="31" width="8.28125" style="2" customWidth="1"/>
    <col min="32" max="32" width="4.57421875" style="2" bestFit="1" customWidth="1"/>
    <col min="33" max="33" width="4.421875" style="2" bestFit="1" customWidth="1"/>
    <col min="34" max="34" width="6.28125" style="2" bestFit="1" customWidth="1"/>
    <col min="35" max="35" width="8.28125" style="2" hidden="1" customWidth="1"/>
    <col min="36" max="37" width="2.7109375" style="2" hidden="1" customWidth="1"/>
    <col min="38" max="38" width="7.7109375" style="2" customWidth="1"/>
    <col min="39" max="39" width="4.57421875" style="2" bestFit="1" customWidth="1"/>
    <col min="40" max="40" width="4.28125" style="2" customWidth="1"/>
    <col min="41" max="41" width="6.28125" style="2" bestFit="1" customWidth="1"/>
    <col min="42" max="42" width="8.28125" style="2" hidden="1" customWidth="1"/>
    <col min="43" max="44" width="2.7109375" style="2" hidden="1" customWidth="1"/>
    <col min="45" max="45" width="8.00390625" style="2" customWidth="1"/>
    <col min="46" max="46" width="4.57421875" style="2" hidden="1" customWidth="1"/>
    <col min="47" max="47" width="4.28125" style="2" hidden="1" customWidth="1"/>
    <col min="48" max="48" width="6.28125" style="2" hidden="1" customWidth="1"/>
    <col min="49" max="49" width="8.28125" style="2" hidden="1" customWidth="1"/>
    <col min="50" max="51" width="2.7109375" style="2" hidden="1" customWidth="1"/>
    <col min="52" max="52" width="8.00390625" style="2" hidden="1" customWidth="1"/>
    <col min="53" max="53" width="4.57421875" style="2" hidden="1" customWidth="1"/>
    <col min="54" max="54" width="3.7109375" style="2" hidden="1" customWidth="1"/>
    <col min="55" max="55" width="6.28125" style="2" hidden="1" customWidth="1"/>
    <col min="56" max="56" width="8.28125" style="2" hidden="1" customWidth="1"/>
    <col min="57" max="58" width="2.7109375" style="2" hidden="1" customWidth="1"/>
    <col min="59" max="59" width="8.00390625" style="2" hidden="1" customWidth="1"/>
    <col min="60" max="60" width="3.8515625" style="2" customWidth="1"/>
    <col min="61" max="61" width="11.421875" style="2" customWidth="1"/>
    <col min="62" max="62" width="5.57421875" style="2" customWidth="1"/>
    <col min="63" max="16384" width="8.8515625" style="2" customWidth="1"/>
  </cols>
  <sheetData>
    <row r="1" spans="1:62" ht="15">
      <c r="A1" s="59"/>
      <c r="B1" s="60" t="s">
        <v>15</v>
      </c>
      <c r="C1" s="60"/>
      <c r="D1" s="59"/>
      <c r="E1" s="59"/>
      <c r="F1" s="61"/>
      <c r="G1" s="61"/>
      <c r="H1" s="61"/>
      <c r="I1" s="61"/>
      <c r="J1" s="61"/>
      <c r="K1" s="59"/>
      <c r="L1" s="59"/>
      <c r="M1" s="61"/>
      <c r="N1" s="61"/>
      <c r="O1" s="61"/>
      <c r="P1" s="61"/>
      <c r="Q1" s="61"/>
      <c r="R1" s="59"/>
      <c r="S1" s="59"/>
      <c r="T1" s="61"/>
      <c r="U1" s="61"/>
      <c r="V1" s="61"/>
      <c r="W1" s="61"/>
      <c r="X1" s="61"/>
      <c r="Y1" s="59"/>
      <c r="Z1" s="59"/>
      <c r="AA1" s="61"/>
      <c r="AB1" s="61"/>
      <c r="AC1" s="61"/>
      <c r="AD1" s="61"/>
      <c r="AE1" s="61"/>
      <c r="AF1" s="59"/>
      <c r="AG1" s="59"/>
      <c r="AH1" s="62"/>
      <c r="AI1" s="59"/>
      <c r="AJ1" s="61"/>
      <c r="AK1" s="61"/>
      <c r="AL1" s="59"/>
      <c r="AM1" s="59"/>
      <c r="AN1" s="59"/>
      <c r="AO1" s="62"/>
      <c r="AP1" s="59"/>
      <c r="AQ1" s="61"/>
      <c r="AR1" s="61"/>
      <c r="AS1" s="59"/>
      <c r="AT1" s="59"/>
      <c r="AU1" s="59"/>
      <c r="AV1" s="62"/>
      <c r="AW1" s="59"/>
      <c r="AX1" s="61"/>
      <c r="AY1" s="61"/>
      <c r="AZ1" s="59"/>
      <c r="BA1" s="59"/>
      <c r="BB1" s="59"/>
      <c r="BC1" s="62"/>
      <c r="BD1" s="59"/>
      <c r="BE1" s="61"/>
      <c r="BF1" s="61"/>
      <c r="BG1" s="59"/>
      <c r="BH1" s="59"/>
      <c r="BI1" s="63"/>
      <c r="BJ1" s="63"/>
    </row>
    <row r="2" spans="1:62" ht="15">
      <c r="A2" s="59"/>
      <c r="B2" s="60"/>
      <c r="C2" s="60"/>
      <c r="D2" s="59"/>
      <c r="E2" s="59"/>
      <c r="F2" s="61"/>
      <c r="G2" s="61"/>
      <c r="H2" s="61"/>
      <c r="I2" s="61"/>
      <c r="J2" s="61"/>
      <c r="K2" s="59"/>
      <c r="L2" s="59"/>
      <c r="M2" s="61"/>
      <c r="N2" s="61"/>
      <c r="O2" s="61"/>
      <c r="P2" s="61"/>
      <c r="Q2" s="61"/>
      <c r="R2" s="59"/>
      <c r="S2" s="59"/>
      <c r="T2" s="61"/>
      <c r="U2" s="61"/>
      <c r="V2" s="61"/>
      <c r="W2" s="61"/>
      <c r="X2" s="61"/>
      <c r="Y2" s="59"/>
      <c r="Z2" s="59"/>
      <c r="AA2" s="61"/>
      <c r="AB2" s="61"/>
      <c r="AC2" s="61"/>
      <c r="AD2" s="61"/>
      <c r="AE2" s="61"/>
      <c r="AF2" s="59"/>
      <c r="AG2" s="59"/>
      <c r="AH2" s="62"/>
      <c r="AI2" s="59"/>
      <c r="AJ2" s="61"/>
      <c r="AK2" s="61"/>
      <c r="AL2" s="59"/>
      <c r="AM2" s="59"/>
      <c r="AN2" s="59"/>
      <c r="AO2" s="62"/>
      <c r="AP2" s="59"/>
      <c r="AQ2" s="61"/>
      <c r="AR2" s="61"/>
      <c r="AS2" s="59"/>
      <c r="AT2" s="59"/>
      <c r="AU2" s="59"/>
      <c r="AV2" s="62"/>
      <c r="AW2" s="59"/>
      <c r="AX2" s="61"/>
      <c r="AY2" s="61"/>
      <c r="AZ2" s="59"/>
      <c r="BA2" s="59"/>
      <c r="BB2" s="59"/>
      <c r="BC2" s="62"/>
      <c r="BD2" s="59"/>
      <c r="BE2" s="61"/>
      <c r="BF2" s="61"/>
      <c r="BG2" s="59"/>
      <c r="BH2" s="59"/>
      <c r="BI2" s="63"/>
      <c r="BJ2" s="63"/>
    </row>
    <row r="3" spans="1:62" s="1" customFormat="1" ht="12.75">
      <c r="A3" s="61" t="s">
        <v>6</v>
      </c>
      <c r="B3" s="64" t="s">
        <v>5</v>
      </c>
      <c r="C3" s="64" t="s">
        <v>7</v>
      </c>
      <c r="D3" s="61" t="s">
        <v>3</v>
      </c>
      <c r="E3" s="61" t="s">
        <v>4</v>
      </c>
      <c r="F3" s="61" t="s">
        <v>8</v>
      </c>
      <c r="G3" s="61" t="s">
        <v>2</v>
      </c>
      <c r="H3" s="61"/>
      <c r="I3" s="61"/>
      <c r="J3" s="61" t="s">
        <v>0</v>
      </c>
      <c r="K3" s="61" t="s">
        <v>3</v>
      </c>
      <c r="L3" s="61" t="s">
        <v>4</v>
      </c>
      <c r="M3" s="61" t="s">
        <v>8</v>
      </c>
      <c r="N3" s="61" t="s">
        <v>2</v>
      </c>
      <c r="O3" s="61"/>
      <c r="P3" s="61"/>
      <c r="Q3" s="61" t="s">
        <v>0</v>
      </c>
      <c r="R3" s="61" t="s">
        <v>3</v>
      </c>
      <c r="S3" s="61" t="s">
        <v>4</v>
      </c>
      <c r="T3" s="61" t="s">
        <v>8</v>
      </c>
      <c r="U3" s="61" t="s">
        <v>2</v>
      </c>
      <c r="V3" s="61"/>
      <c r="W3" s="61"/>
      <c r="X3" s="61" t="s">
        <v>0</v>
      </c>
      <c r="Y3" s="61" t="s">
        <v>3</v>
      </c>
      <c r="Z3" s="61" t="s">
        <v>4</v>
      </c>
      <c r="AA3" s="61" t="s">
        <v>8</v>
      </c>
      <c r="AB3" s="61" t="s">
        <v>2</v>
      </c>
      <c r="AC3" s="61"/>
      <c r="AD3" s="61"/>
      <c r="AE3" s="61" t="s">
        <v>0</v>
      </c>
      <c r="AF3" s="61" t="s">
        <v>3</v>
      </c>
      <c r="AG3" s="61" t="s">
        <v>4</v>
      </c>
      <c r="AH3" s="61" t="s">
        <v>8</v>
      </c>
      <c r="AI3" s="61" t="s">
        <v>2</v>
      </c>
      <c r="AJ3" s="61"/>
      <c r="AK3" s="61"/>
      <c r="AL3" s="61" t="s">
        <v>0</v>
      </c>
      <c r="AM3" s="61" t="s">
        <v>3</v>
      </c>
      <c r="AN3" s="61" t="s">
        <v>4</v>
      </c>
      <c r="AO3" s="61" t="s">
        <v>8</v>
      </c>
      <c r="AP3" s="61" t="s">
        <v>2</v>
      </c>
      <c r="AQ3" s="61"/>
      <c r="AR3" s="61"/>
      <c r="AS3" s="61" t="s">
        <v>0</v>
      </c>
      <c r="AT3" s="61" t="s">
        <v>3</v>
      </c>
      <c r="AU3" s="61" t="s">
        <v>4</v>
      </c>
      <c r="AV3" s="61" t="s">
        <v>8</v>
      </c>
      <c r="AW3" s="61" t="s">
        <v>2</v>
      </c>
      <c r="AX3" s="61"/>
      <c r="AY3" s="61"/>
      <c r="AZ3" s="61" t="s">
        <v>0</v>
      </c>
      <c r="BA3" s="61" t="s">
        <v>3</v>
      </c>
      <c r="BB3" s="61" t="s">
        <v>4</v>
      </c>
      <c r="BC3" s="61" t="s">
        <v>8</v>
      </c>
      <c r="BD3" s="61" t="s">
        <v>2</v>
      </c>
      <c r="BE3" s="61"/>
      <c r="BF3" s="61"/>
      <c r="BG3" s="61" t="s">
        <v>0</v>
      </c>
      <c r="BH3" s="65" t="s">
        <v>1</v>
      </c>
      <c r="BI3" s="64" t="s">
        <v>9</v>
      </c>
      <c r="BJ3" s="66" t="s">
        <v>6</v>
      </c>
    </row>
    <row r="4" spans="1:62" s="1" customFormat="1" ht="12.75">
      <c r="A4" s="61"/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5"/>
      <c r="BI4" s="64"/>
      <c r="BJ4" s="66"/>
    </row>
    <row r="5" spans="1:62" s="1" customFormat="1" ht="12.75">
      <c r="A5" s="67">
        <v>1</v>
      </c>
      <c r="B5" s="68" t="s">
        <v>70</v>
      </c>
      <c r="C5" s="68" t="s">
        <v>71</v>
      </c>
      <c r="D5" s="69">
        <v>22</v>
      </c>
      <c r="E5" s="69">
        <v>3</v>
      </c>
      <c r="F5" s="70">
        <v>3088</v>
      </c>
      <c r="G5" s="71">
        <f aca="true" t="shared" si="0" ref="G5:G14">((D5+E5)*100)/F5</f>
        <v>0.8095854922279793</v>
      </c>
      <c r="H5" s="71">
        <f aca="true" t="shared" si="1" ref="H5:H14">SUM(D5/F5)*100</f>
        <v>0.7124352331606217</v>
      </c>
      <c r="I5" s="71">
        <f aca="true" t="shared" si="2" ref="I5:I14">SUM(E5/F5)*100</f>
        <v>0.09715025906735751</v>
      </c>
      <c r="J5" s="72">
        <f aca="true" t="shared" si="3" ref="J5:J14">ROUND(G5,4)</f>
        <v>0.8096</v>
      </c>
      <c r="K5" s="69">
        <v>25</v>
      </c>
      <c r="L5" s="69">
        <v>67</v>
      </c>
      <c r="M5" s="70">
        <v>22254</v>
      </c>
      <c r="N5" s="71">
        <f aca="true" t="shared" si="4" ref="N5:N14">((K5+L5)*100)/M5</f>
        <v>0.413408825379707</v>
      </c>
      <c r="O5" s="71">
        <f aca="true" t="shared" si="5" ref="O5:O14">SUM(K5/M5)*100</f>
        <v>0.11233935472274648</v>
      </c>
      <c r="P5" s="71">
        <f aca="true" t="shared" si="6" ref="P5:P14">SUM(L5/M5)*100</f>
        <v>0.30106947065696055</v>
      </c>
      <c r="Q5" s="72">
        <f aca="true" t="shared" si="7" ref="Q5:Q14">ROUND(N5,4)</f>
        <v>0.4134</v>
      </c>
      <c r="R5" s="69">
        <v>11</v>
      </c>
      <c r="S5" s="69">
        <v>19</v>
      </c>
      <c r="T5" s="70">
        <v>18568</v>
      </c>
      <c r="U5" s="71">
        <f aca="true" t="shared" si="8" ref="U5:U14">((R5+S5)*100)/T5</f>
        <v>0.16156828953037483</v>
      </c>
      <c r="V5" s="71">
        <f aca="true" t="shared" si="9" ref="V5:V14">SUM(R5/T5)*100</f>
        <v>0.05924170616113744</v>
      </c>
      <c r="W5" s="71">
        <f aca="true" t="shared" si="10" ref="W5:W14">SUM(S5/T5)*100</f>
        <v>0.1023265833692374</v>
      </c>
      <c r="X5" s="72">
        <f aca="true" t="shared" si="11" ref="X5:X14">ROUND(U5,4)</f>
        <v>0.1616</v>
      </c>
      <c r="Y5" s="69">
        <v>126</v>
      </c>
      <c r="Z5" s="69">
        <v>4</v>
      </c>
      <c r="AA5" s="70">
        <v>16325</v>
      </c>
      <c r="AB5" s="71">
        <f aca="true" t="shared" si="12" ref="AB5:AB14">((Y5+Z5)*100)/AA5</f>
        <v>0.7963246554364471</v>
      </c>
      <c r="AC5" s="71">
        <f aca="true" t="shared" si="13" ref="AC5:AC14">SUM(Y5/AA5)*100</f>
        <v>0.7718223583460949</v>
      </c>
      <c r="AD5" s="71">
        <f aca="true" t="shared" si="14" ref="AD5:AD14">SUM(Z5/AA5)*100</f>
        <v>0.024502297090352218</v>
      </c>
      <c r="AE5" s="72">
        <f aca="true" t="shared" si="15" ref="AE5:AE14">ROUND(AB5,4)</f>
        <v>0.7963</v>
      </c>
      <c r="AF5" s="69">
        <v>141</v>
      </c>
      <c r="AG5" s="69">
        <v>33</v>
      </c>
      <c r="AH5" s="70">
        <v>2671</v>
      </c>
      <c r="AI5" s="71">
        <f aca="true" t="shared" si="16" ref="AI5:AI14">((AF5+AG5)*100)/AH5</f>
        <v>6.514414077124672</v>
      </c>
      <c r="AJ5" s="71">
        <f aca="true" t="shared" si="17" ref="AJ5:AJ14">SUM(AF5/AH5)*100</f>
        <v>5.278921752152751</v>
      </c>
      <c r="AK5" s="71">
        <f aca="true" t="shared" si="18" ref="AK5:AK14">SUM(AG5/AH5)*100</f>
        <v>1.2354923249719205</v>
      </c>
      <c r="AL5" s="72">
        <f aca="true" t="shared" si="19" ref="AL5:AL14">ROUND(AI5,4)</f>
        <v>6.5144</v>
      </c>
      <c r="AM5" s="69">
        <v>77</v>
      </c>
      <c r="AN5" s="69">
        <v>78</v>
      </c>
      <c r="AO5" s="70">
        <v>5941</v>
      </c>
      <c r="AP5" s="71">
        <f aca="true" t="shared" si="20" ref="AP5:AP14">((AM5+AN5)*100)/AO5</f>
        <v>2.6089883857936376</v>
      </c>
      <c r="AQ5" s="71">
        <f aca="true" t="shared" si="21" ref="AQ5:AQ14">SUM(AM5/AO5)*100</f>
        <v>1.2960781013297424</v>
      </c>
      <c r="AR5" s="71">
        <f aca="true" t="shared" si="22" ref="AR5:AR14">SUM(AN5/AO5)*100</f>
        <v>1.312910284463895</v>
      </c>
      <c r="AS5" s="72">
        <f aca="true" t="shared" si="23" ref="AS5:AS14">ROUND(AP5,4)</f>
        <v>2.609</v>
      </c>
      <c r="AT5" s="69"/>
      <c r="AU5" s="69"/>
      <c r="AV5" s="70">
        <v>0.1</v>
      </c>
      <c r="AW5" s="71">
        <f aca="true" t="shared" si="24" ref="AW5:AW14">((AT5+AU5)*100)/AV5</f>
        <v>0</v>
      </c>
      <c r="AX5" s="71">
        <f aca="true" t="shared" si="25" ref="AX5:AX14">SUM(AT5/AV5)*100</f>
        <v>0</v>
      </c>
      <c r="AY5" s="71">
        <f aca="true" t="shared" si="26" ref="AY5:AY14">SUM(AU5/AV5)*100</f>
        <v>0</v>
      </c>
      <c r="AZ5" s="72">
        <f aca="true" t="shared" si="27" ref="AZ5:AZ14">ROUND(AW5,4)</f>
        <v>0</v>
      </c>
      <c r="BA5" s="69"/>
      <c r="BB5" s="69"/>
      <c r="BC5" s="70">
        <v>0.1</v>
      </c>
      <c r="BD5" s="71">
        <f aca="true" t="shared" si="28" ref="BD5:BD14">((BA5+BB5)*100)/BC5</f>
        <v>0</v>
      </c>
      <c r="BE5" s="71">
        <f aca="true" t="shared" si="29" ref="BE5:BE14">SUM(BA5/BC5)*100</f>
        <v>0</v>
      </c>
      <c r="BF5" s="71">
        <f aca="true" t="shared" si="30" ref="BF5:BF14">SUM(BB5/BC5)*100</f>
        <v>0</v>
      </c>
      <c r="BG5" s="72">
        <f aca="true" t="shared" si="31" ref="BG5:BG14">ROUND(BD5,4)</f>
        <v>0</v>
      </c>
      <c r="BH5" s="73">
        <f aca="true" t="shared" si="32" ref="BH5:BH14">COUNT(D5,E5,K5,L5,R5,S5,Y5,Z5,AF5,AG5,AM5,AN5,AT5,AU5,BA5,BB5)</f>
        <v>12</v>
      </c>
      <c r="BI5" s="74">
        <f aca="true" t="shared" si="33" ref="BI5:BI14">SUM(J5,Q5,X5,AE5,AL5,AS5,AZ5,BG5)</f>
        <v>11.3043</v>
      </c>
      <c r="BJ5" s="67">
        <v>1</v>
      </c>
    </row>
    <row r="6" spans="1:62" s="1" customFormat="1" ht="12.75">
      <c r="A6" s="67">
        <v>2</v>
      </c>
      <c r="B6" s="68" t="s">
        <v>209</v>
      </c>
      <c r="C6" s="68" t="s">
        <v>102</v>
      </c>
      <c r="D6" s="69">
        <v>3066</v>
      </c>
      <c r="E6" s="69">
        <v>4277</v>
      </c>
      <c r="F6" s="70">
        <v>19655</v>
      </c>
      <c r="G6" s="71">
        <f t="shared" si="0"/>
        <v>37.3594505214958</v>
      </c>
      <c r="H6" s="71">
        <f t="shared" si="1"/>
        <v>15.599084202493005</v>
      </c>
      <c r="I6" s="71">
        <f t="shared" si="2"/>
        <v>21.7603663190028</v>
      </c>
      <c r="J6" s="72">
        <f t="shared" si="3"/>
        <v>37.3595</v>
      </c>
      <c r="K6" s="69">
        <v>246</v>
      </c>
      <c r="L6" s="69">
        <v>153</v>
      </c>
      <c r="M6" s="70">
        <v>22254</v>
      </c>
      <c r="N6" s="71">
        <f t="shared" si="4"/>
        <v>1.7929361013750338</v>
      </c>
      <c r="O6" s="71">
        <f t="shared" si="5"/>
        <v>1.1054192504718252</v>
      </c>
      <c r="P6" s="71">
        <f t="shared" si="6"/>
        <v>0.6875168509032084</v>
      </c>
      <c r="Q6" s="72">
        <f t="shared" si="7"/>
        <v>1.7929</v>
      </c>
      <c r="R6" s="69">
        <v>16</v>
      </c>
      <c r="S6" s="69">
        <v>66</v>
      </c>
      <c r="T6" s="70">
        <v>18568</v>
      </c>
      <c r="U6" s="71">
        <f t="shared" si="8"/>
        <v>0.44161999138302455</v>
      </c>
      <c r="V6" s="71">
        <f t="shared" si="9"/>
        <v>0.08616975441619991</v>
      </c>
      <c r="W6" s="71">
        <f t="shared" si="10"/>
        <v>0.35545023696682465</v>
      </c>
      <c r="X6" s="72">
        <f t="shared" si="11"/>
        <v>0.4416</v>
      </c>
      <c r="Y6" s="69">
        <v>156</v>
      </c>
      <c r="Z6" s="69">
        <v>93</v>
      </c>
      <c r="AA6" s="70">
        <v>16325</v>
      </c>
      <c r="AB6" s="71">
        <f t="shared" si="12"/>
        <v>1.5252679938744258</v>
      </c>
      <c r="AC6" s="71">
        <f t="shared" si="13"/>
        <v>0.9555895865237366</v>
      </c>
      <c r="AD6" s="71">
        <f t="shared" si="14"/>
        <v>0.5696784073506891</v>
      </c>
      <c r="AE6" s="72">
        <f t="shared" si="15"/>
        <v>1.5253</v>
      </c>
      <c r="AF6" s="69">
        <v>32</v>
      </c>
      <c r="AG6" s="69">
        <v>233</v>
      </c>
      <c r="AH6" s="70">
        <v>5941</v>
      </c>
      <c r="AI6" s="71">
        <f t="shared" si="16"/>
        <v>4.4605285305504125</v>
      </c>
      <c r="AJ6" s="71">
        <f t="shared" si="17"/>
        <v>0.53862986029288</v>
      </c>
      <c r="AK6" s="71">
        <f t="shared" si="18"/>
        <v>3.9218986702575322</v>
      </c>
      <c r="AL6" s="72">
        <f t="shared" si="19"/>
        <v>4.4605</v>
      </c>
      <c r="AM6" s="69">
        <v>34</v>
      </c>
      <c r="AN6" s="69">
        <v>459</v>
      </c>
      <c r="AO6" s="70">
        <v>5670</v>
      </c>
      <c r="AP6" s="71">
        <f t="shared" si="20"/>
        <v>8.694885361552029</v>
      </c>
      <c r="AQ6" s="71">
        <f t="shared" si="21"/>
        <v>0.599647266313933</v>
      </c>
      <c r="AR6" s="71">
        <f t="shared" si="22"/>
        <v>8.095238095238095</v>
      </c>
      <c r="AS6" s="72">
        <f t="shared" si="23"/>
        <v>8.6949</v>
      </c>
      <c r="AT6" s="69"/>
      <c r="AU6" s="69"/>
      <c r="AV6" s="70">
        <v>0.1</v>
      </c>
      <c r="AW6" s="71">
        <f t="shared" si="24"/>
        <v>0</v>
      </c>
      <c r="AX6" s="71">
        <f t="shared" si="25"/>
        <v>0</v>
      </c>
      <c r="AY6" s="71">
        <f t="shared" si="26"/>
        <v>0</v>
      </c>
      <c r="AZ6" s="72">
        <f t="shared" si="27"/>
        <v>0</v>
      </c>
      <c r="BA6" s="69"/>
      <c r="BB6" s="69"/>
      <c r="BC6" s="70">
        <v>0.1</v>
      </c>
      <c r="BD6" s="71">
        <f t="shared" si="28"/>
        <v>0</v>
      </c>
      <c r="BE6" s="71">
        <f t="shared" si="29"/>
        <v>0</v>
      </c>
      <c r="BF6" s="71">
        <f t="shared" si="30"/>
        <v>0</v>
      </c>
      <c r="BG6" s="72">
        <f t="shared" si="31"/>
        <v>0</v>
      </c>
      <c r="BH6" s="73">
        <f t="shared" si="32"/>
        <v>12</v>
      </c>
      <c r="BI6" s="74">
        <f t="shared" si="33"/>
        <v>54.27470000000001</v>
      </c>
      <c r="BJ6" s="67">
        <v>2</v>
      </c>
    </row>
    <row r="7" spans="1:62" ht="12.75">
      <c r="A7" s="67">
        <v>3</v>
      </c>
      <c r="B7" s="68" t="s">
        <v>94</v>
      </c>
      <c r="C7" s="68" t="s">
        <v>95</v>
      </c>
      <c r="D7" s="69">
        <v>371</v>
      </c>
      <c r="E7" s="69">
        <v>280</v>
      </c>
      <c r="F7" s="70">
        <v>2485</v>
      </c>
      <c r="G7" s="71">
        <f t="shared" si="0"/>
        <v>26.197183098591548</v>
      </c>
      <c r="H7" s="71">
        <f t="shared" si="1"/>
        <v>14.929577464788732</v>
      </c>
      <c r="I7" s="71">
        <f t="shared" si="2"/>
        <v>11.267605633802818</v>
      </c>
      <c r="J7" s="72">
        <f t="shared" si="3"/>
        <v>26.1972</v>
      </c>
      <c r="K7" s="69">
        <v>138</v>
      </c>
      <c r="L7" s="69">
        <v>1</v>
      </c>
      <c r="M7" s="70">
        <v>896</v>
      </c>
      <c r="N7" s="71">
        <f t="shared" si="4"/>
        <v>15.513392857142858</v>
      </c>
      <c r="O7" s="71">
        <f t="shared" si="5"/>
        <v>15.401785714285715</v>
      </c>
      <c r="P7" s="71">
        <f t="shared" si="6"/>
        <v>0.11160714285714285</v>
      </c>
      <c r="Q7" s="72">
        <f t="shared" si="7"/>
        <v>15.5134</v>
      </c>
      <c r="R7" s="69">
        <v>273</v>
      </c>
      <c r="S7" s="69">
        <v>74</v>
      </c>
      <c r="T7" s="70">
        <v>1748</v>
      </c>
      <c r="U7" s="71">
        <f t="shared" si="8"/>
        <v>19.851258581235697</v>
      </c>
      <c r="V7" s="71">
        <f t="shared" si="9"/>
        <v>15.617848970251716</v>
      </c>
      <c r="W7" s="71">
        <f t="shared" si="10"/>
        <v>4.233409610983982</v>
      </c>
      <c r="X7" s="72">
        <f t="shared" si="11"/>
        <v>19.8513</v>
      </c>
      <c r="Y7" s="69">
        <v>56</v>
      </c>
      <c r="Z7" s="69">
        <v>6</v>
      </c>
      <c r="AA7" s="70">
        <v>949</v>
      </c>
      <c r="AB7" s="71">
        <f t="shared" si="12"/>
        <v>6.533192834562698</v>
      </c>
      <c r="AC7" s="71">
        <f t="shared" si="13"/>
        <v>5.900948366701791</v>
      </c>
      <c r="AD7" s="71">
        <f t="shared" si="14"/>
        <v>0.6322444678609063</v>
      </c>
      <c r="AE7" s="72">
        <f t="shared" si="15"/>
        <v>6.5332</v>
      </c>
      <c r="AF7" s="69">
        <v>77</v>
      </c>
      <c r="AG7" s="69">
        <v>13</v>
      </c>
      <c r="AH7" s="70">
        <v>1161</v>
      </c>
      <c r="AI7" s="71">
        <f t="shared" si="16"/>
        <v>7.751937984496124</v>
      </c>
      <c r="AJ7" s="71">
        <f t="shared" si="17"/>
        <v>6.6322136089577945</v>
      </c>
      <c r="AK7" s="71">
        <f t="shared" si="18"/>
        <v>1.119724375538329</v>
      </c>
      <c r="AL7" s="72">
        <f t="shared" si="19"/>
        <v>7.7519</v>
      </c>
      <c r="AM7" s="69">
        <v>37</v>
      </c>
      <c r="AN7" s="69">
        <v>64</v>
      </c>
      <c r="AO7" s="70">
        <v>646</v>
      </c>
      <c r="AP7" s="71">
        <f t="shared" si="20"/>
        <v>15.634674922600619</v>
      </c>
      <c r="AQ7" s="71">
        <f t="shared" si="21"/>
        <v>5.727554179566564</v>
      </c>
      <c r="AR7" s="71">
        <f t="shared" si="22"/>
        <v>9.907120743034056</v>
      </c>
      <c r="AS7" s="72">
        <f t="shared" si="23"/>
        <v>15.6347</v>
      </c>
      <c r="AT7" s="69"/>
      <c r="AU7" s="69"/>
      <c r="AV7" s="70">
        <v>0.1</v>
      </c>
      <c r="AW7" s="71">
        <f t="shared" si="24"/>
        <v>0</v>
      </c>
      <c r="AX7" s="71">
        <f t="shared" si="25"/>
        <v>0</v>
      </c>
      <c r="AY7" s="71">
        <f t="shared" si="26"/>
        <v>0</v>
      </c>
      <c r="AZ7" s="72">
        <f t="shared" si="27"/>
        <v>0</v>
      </c>
      <c r="BA7" s="69"/>
      <c r="BB7" s="69"/>
      <c r="BC7" s="70">
        <v>0.1</v>
      </c>
      <c r="BD7" s="71">
        <f t="shared" si="28"/>
        <v>0</v>
      </c>
      <c r="BE7" s="71">
        <f t="shared" si="29"/>
        <v>0</v>
      </c>
      <c r="BF7" s="71">
        <f t="shared" si="30"/>
        <v>0</v>
      </c>
      <c r="BG7" s="72">
        <f t="shared" si="31"/>
        <v>0</v>
      </c>
      <c r="BH7" s="73">
        <f t="shared" si="32"/>
        <v>12</v>
      </c>
      <c r="BI7" s="74">
        <f t="shared" si="33"/>
        <v>91.48169999999999</v>
      </c>
      <c r="BJ7" s="67">
        <v>3</v>
      </c>
    </row>
    <row r="8" spans="1:62" ht="12.75">
      <c r="A8" s="67">
        <v>4</v>
      </c>
      <c r="B8" s="68" t="s">
        <v>121</v>
      </c>
      <c r="C8" s="68" t="s">
        <v>122</v>
      </c>
      <c r="D8" s="69">
        <v>1</v>
      </c>
      <c r="E8" s="69">
        <v>231</v>
      </c>
      <c r="F8" s="70">
        <v>2030</v>
      </c>
      <c r="G8" s="71">
        <f t="shared" si="0"/>
        <v>11.428571428571429</v>
      </c>
      <c r="H8" s="71">
        <f t="shared" si="1"/>
        <v>0.04926108374384236</v>
      </c>
      <c r="I8" s="71">
        <f t="shared" si="2"/>
        <v>11.379310344827587</v>
      </c>
      <c r="J8" s="72">
        <f t="shared" si="3"/>
        <v>11.4286</v>
      </c>
      <c r="K8" s="69">
        <v>229</v>
      </c>
      <c r="L8" s="69">
        <v>182</v>
      </c>
      <c r="M8" s="70">
        <v>983</v>
      </c>
      <c r="N8" s="71">
        <f t="shared" si="4"/>
        <v>41.81078331637843</v>
      </c>
      <c r="O8" s="71">
        <f t="shared" si="5"/>
        <v>23.296032553407937</v>
      </c>
      <c r="P8" s="71">
        <f t="shared" si="6"/>
        <v>18.514750762970497</v>
      </c>
      <c r="Q8" s="72">
        <f t="shared" si="7"/>
        <v>41.8108</v>
      </c>
      <c r="R8" s="69">
        <v>678</v>
      </c>
      <c r="S8" s="69">
        <v>1492</v>
      </c>
      <c r="T8" s="70">
        <v>18568</v>
      </c>
      <c r="U8" s="71">
        <f t="shared" si="8"/>
        <v>11.686772942697113</v>
      </c>
      <c r="V8" s="71">
        <f t="shared" si="9"/>
        <v>3.6514433433864713</v>
      </c>
      <c r="W8" s="71">
        <f t="shared" si="10"/>
        <v>8.035329599310643</v>
      </c>
      <c r="X8" s="72">
        <f t="shared" si="11"/>
        <v>11.6868</v>
      </c>
      <c r="Y8" s="69">
        <v>11</v>
      </c>
      <c r="Z8" s="69">
        <v>146</v>
      </c>
      <c r="AA8" s="70">
        <v>1748</v>
      </c>
      <c r="AB8" s="71">
        <f t="shared" si="12"/>
        <v>8.981693363844393</v>
      </c>
      <c r="AC8" s="71">
        <f t="shared" si="13"/>
        <v>0.6292906178489702</v>
      </c>
      <c r="AD8" s="71">
        <f t="shared" si="14"/>
        <v>8.352402745995423</v>
      </c>
      <c r="AE8" s="72">
        <f t="shared" si="15"/>
        <v>8.9817</v>
      </c>
      <c r="AF8" s="69">
        <v>224</v>
      </c>
      <c r="AG8" s="69">
        <v>1001</v>
      </c>
      <c r="AH8" s="70">
        <v>5941</v>
      </c>
      <c r="AI8" s="71">
        <f t="shared" si="16"/>
        <v>20.619424339336813</v>
      </c>
      <c r="AJ8" s="71">
        <f t="shared" si="17"/>
        <v>3.77040902205016</v>
      </c>
      <c r="AK8" s="71">
        <f t="shared" si="18"/>
        <v>16.849015317286653</v>
      </c>
      <c r="AL8" s="72">
        <f t="shared" si="19"/>
        <v>20.6194</v>
      </c>
      <c r="AM8" s="69">
        <v>22</v>
      </c>
      <c r="AN8" s="69">
        <v>130</v>
      </c>
      <c r="AO8" s="70">
        <v>726</v>
      </c>
      <c r="AP8" s="71">
        <f t="shared" si="20"/>
        <v>20.9366391184573</v>
      </c>
      <c r="AQ8" s="71">
        <f t="shared" si="21"/>
        <v>3.0303030303030303</v>
      </c>
      <c r="AR8" s="71">
        <f t="shared" si="22"/>
        <v>17.90633608815427</v>
      </c>
      <c r="AS8" s="72">
        <f t="shared" si="23"/>
        <v>20.9366</v>
      </c>
      <c r="AT8" s="69"/>
      <c r="AU8" s="69"/>
      <c r="AV8" s="70">
        <v>0.1</v>
      </c>
      <c r="AW8" s="71">
        <f t="shared" si="24"/>
        <v>0</v>
      </c>
      <c r="AX8" s="71">
        <f t="shared" si="25"/>
        <v>0</v>
      </c>
      <c r="AY8" s="71">
        <f t="shared" si="26"/>
        <v>0</v>
      </c>
      <c r="AZ8" s="72">
        <f t="shared" si="27"/>
        <v>0</v>
      </c>
      <c r="BA8" s="69"/>
      <c r="BB8" s="69"/>
      <c r="BC8" s="70">
        <v>0.1</v>
      </c>
      <c r="BD8" s="71">
        <f t="shared" si="28"/>
        <v>0</v>
      </c>
      <c r="BE8" s="71">
        <f t="shared" si="29"/>
        <v>0</v>
      </c>
      <c r="BF8" s="71">
        <f t="shared" si="30"/>
        <v>0</v>
      </c>
      <c r="BG8" s="72">
        <f t="shared" si="31"/>
        <v>0</v>
      </c>
      <c r="BH8" s="73">
        <f t="shared" si="32"/>
        <v>12</v>
      </c>
      <c r="BI8" s="74">
        <f t="shared" si="33"/>
        <v>115.46390000000001</v>
      </c>
      <c r="BJ8" s="75">
        <v>4</v>
      </c>
    </row>
    <row r="9" spans="1:62" ht="12.75">
      <c r="A9" s="67">
        <v>5</v>
      </c>
      <c r="B9" s="68" t="s">
        <v>140</v>
      </c>
      <c r="C9" s="68" t="s">
        <v>141</v>
      </c>
      <c r="D9" s="69">
        <v>20</v>
      </c>
      <c r="E9" s="69">
        <v>113</v>
      </c>
      <c r="F9" s="70">
        <v>3088</v>
      </c>
      <c r="G9" s="71">
        <f t="shared" si="0"/>
        <v>4.30699481865285</v>
      </c>
      <c r="H9" s="71">
        <f t="shared" si="1"/>
        <v>0.6476683937823834</v>
      </c>
      <c r="I9" s="71">
        <f t="shared" si="2"/>
        <v>3.659326424870466</v>
      </c>
      <c r="J9" s="72">
        <f t="shared" si="3"/>
        <v>4.307</v>
      </c>
      <c r="K9" s="69">
        <v>42</v>
      </c>
      <c r="L9" s="69">
        <v>279</v>
      </c>
      <c r="M9" s="70">
        <v>19655</v>
      </c>
      <c r="N9" s="71">
        <f t="shared" si="4"/>
        <v>1.6331722208089545</v>
      </c>
      <c r="O9" s="71">
        <f t="shared" si="5"/>
        <v>0.2136860849656576</v>
      </c>
      <c r="P9" s="71">
        <f t="shared" si="6"/>
        <v>1.4194861358432969</v>
      </c>
      <c r="Q9" s="72">
        <f t="shared" si="7"/>
        <v>1.6332</v>
      </c>
      <c r="R9" s="69">
        <v>206</v>
      </c>
      <c r="S9" s="69">
        <v>120</v>
      </c>
      <c r="T9" s="70">
        <v>18568</v>
      </c>
      <c r="U9" s="71">
        <f t="shared" si="8"/>
        <v>1.7557087462300733</v>
      </c>
      <c r="V9" s="71">
        <f t="shared" si="9"/>
        <v>1.109435588108574</v>
      </c>
      <c r="W9" s="71">
        <f t="shared" si="10"/>
        <v>0.6462731581214994</v>
      </c>
      <c r="X9" s="72">
        <f t="shared" si="11"/>
        <v>1.7557</v>
      </c>
      <c r="Y9" s="69">
        <v>171</v>
      </c>
      <c r="Z9" s="69">
        <v>870</v>
      </c>
      <c r="AA9" s="70">
        <v>12592</v>
      </c>
      <c r="AB9" s="71">
        <f t="shared" si="12"/>
        <v>8.26715374841169</v>
      </c>
      <c r="AC9" s="71">
        <f t="shared" si="13"/>
        <v>1.358005082592122</v>
      </c>
      <c r="AD9" s="71">
        <f t="shared" si="14"/>
        <v>6.909148665819568</v>
      </c>
      <c r="AE9" s="72">
        <f t="shared" si="15"/>
        <v>8.2672</v>
      </c>
      <c r="AF9" s="69">
        <v>92</v>
      </c>
      <c r="AG9" s="69">
        <v>91</v>
      </c>
      <c r="AH9" s="70">
        <v>3226</v>
      </c>
      <c r="AI9" s="71">
        <f t="shared" si="16"/>
        <v>5.672659640421575</v>
      </c>
      <c r="AJ9" s="71">
        <f t="shared" si="17"/>
        <v>2.8518288902665843</v>
      </c>
      <c r="AK9" s="71">
        <f t="shared" si="18"/>
        <v>2.820830750154991</v>
      </c>
      <c r="AL9" s="72">
        <f t="shared" si="19"/>
        <v>5.6727</v>
      </c>
      <c r="AM9" s="69">
        <v>155</v>
      </c>
      <c r="AN9" s="69"/>
      <c r="AO9" s="70">
        <v>983</v>
      </c>
      <c r="AP9" s="71">
        <f t="shared" si="20"/>
        <v>15.768056968463886</v>
      </c>
      <c r="AQ9" s="71">
        <f t="shared" si="21"/>
        <v>15.768056968463886</v>
      </c>
      <c r="AR9" s="71">
        <f t="shared" si="22"/>
        <v>0</v>
      </c>
      <c r="AS9" s="72">
        <f t="shared" si="23"/>
        <v>15.7681</v>
      </c>
      <c r="AT9" s="69"/>
      <c r="AU9" s="69"/>
      <c r="AV9" s="70">
        <v>0.1</v>
      </c>
      <c r="AW9" s="71">
        <f t="shared" si="24"/>
        <v>0</v>
      </c>
      <c r="AX9" s="71">
        <f t="shared" si="25"/>
        <v>0</v>
      </c>
      <c r="AY9" s="71">
        <f t="shared" si="26"/>
        <v>0</v>
      </c>
      <c r="AZ9" s="72">
        <f t="shared" si="27"/>
        <v>0</v>
      </c>
      <c r="BA9" s="69"/>
      <c r="BB9" s="69"/>
      <c r="BC9" s="70">
        <v>0.1</v>
      </c>
      <c r="BD9" s="71">
        <f t="shared" si="28"/>
        <v>0</v>
      </c>
      <c r="BE9" s="71">
        <f t="shared" si="29"/>
        <v>0</v>
      </c>
      <c r="BF9" s="71">
        <f t="shared" si="30"/>
        <v>0</v>
      </c>
      <c r="BG9" s="72">
        <f t="shared" si="31"/>
        <v>0</v>
      </c>
      <c r="BH9" s="73">
        <f t="shared" si="32"/>
        <v>11</v>
      </c>
      <c r="BI9" s="74">
        <f t="shared" si="33"/>
        <v>37.4039</v>
      </c>
      <c r="BJ9" s="67">
        <v>5</v>
      </c>
    </row>
    <row r="10" spans="1:62" ht="12.75">
      <c r="A10" s="67">
        <v>6</v>
      </c>
      <c r="B10" s="68" t="s">
        <v>84</v>
      </c>
      <c r="C10" s="68" t="s">
        <v>85</v>
      </c>
      <c r="D10" s="69">
        <v>40</v>
      </c>
      <c r="E10" s="69">
        <v>138</v>
      </c>
      <c r="F10" s="70">
        <v>3088</v>
      </c>
      <c r="G10" s="71">
        <f t="shared" si="0"/>
        <v>5.7642487046632125</v>
      </c>
      <c r="H10" s="71">
        <f t="shared" si="1"/>
        <v>1.2953367875647668</v>
      </c>
      <c r="I10" s="71">
        <f t="shared" si="2"/>
        <v>4.4689119170984455</v>
      </c>
      <c r="J10" s="72">
        <f t="shared" si="3"/>
        <v>5.7642</v>
      </c>
      <c r="K10" s="69">
        <v>8</v>
      </c>
      <c r="L10" s="69">
        <v>588</v>
      </c>
      <c r="M10" s="70">
        <v>2665</v>
      </c>
      <c r="N10" s="71">
        <f t="shared" si="4"/>
        <v>22.363977485928704</v>
      </c>
      <c r="O10" s="71">
        <f t="shared" si="5"/>
        <v>0.300187617260788</v>
      </c>
      <c r="P10" s="71">
        <f t="shared" si="6"/>
        <v>22.063789868667918</v>
      </c>
      <c r="Q10" s="72">
        <f t="shared" si="7"/>
        <v>22.364</v>
      </c>
      <c r="R10" s="69">
        <v>654</v>
      </c>
      <c r="S10" s="69">
        <v>246</v>
      </c>
      <c r="T10" s="70">
        <v>18568</v>
      </c>
      <c r="U10" s="71">
        <f t="shared" si="8"/>
        <v>4.847048685911245</v>
      </c>
      <c r="V10" s="71">
        <f t="shared" si="9"/>
        <v>3.5221887117621713</v>
      </c>
      <c r="W10" s="71">
        <f t="shared" si="10"/>
        <v>1.3248599741490736</v>
      </c>
      <c r="X10" s="72">
        <f t="shared" si="11"/>
        <v>4.847</v>
      </c>
      <c r="Y10" s="69">
        <v>719</v>
      </c>
      <c r="Z10" s="69">
        <v>911</v>
      </c>
      <c r="AA10" s="70">
        <v>16325</v>
      </c>
      <c r="AB10" s="71">
        <f t="shared" si="12"/>
        <v>9.98468606431853</v>
      </c>
      <c r="AC10" s="71">
        <f t="shared" si="13"/>
        <v>4.404287901990812</v>
      </c>
      <c r="AD10" s="71">
        <f t="shared" si="14"/>
        <v>5.580398162327718</v>
      </c>
      <c r="AE10" s="72">
        <f t="shared" si="15"/>
        <v>9.9847</v>
      </c>
      <c r="AF10" s="69">
        <v>44</v>
      </c>
      <c r="AG10" s="69">
        <v>218</v>
      </c>
      <c r="AH10" s="70">
        <v>3226</v>
      </c>
      <c r="AI10" s="71">
        <f t="shared" si="16"/>
        <v>8.121512709237447</v>
      </c>
      <c r="AJ10" s="71">
        <f t="shared" si="17"/>
        <v>1.3639181649101055</v>
      </c>
      <c r="AK10" s="71">
        <f t="shared" si="18"/>
        <v>6.757594544327341</v>
      </c>
      <c r="AL10" s="72">
        <f t="shared" si="19"/>
        <v>8.1215</v>
      </c>
      <c r="AM10" s="69"/>
      <c r="AN10" s="69">
        <v>53</v>
      </c>
      <c r="AO10" s="70">
        <v>2357</v>
      </c>
      <c r="AP10" s="71">
        <f t="shared" si="20"/>
        <v>2.248621128553246</v>
      </c>
      <c r="AQ10" s="71">
        <f t="shared" si="21"/>
        <v>0</v>
      </c>
      <c r="AR10" s="71">
        <f t="shared" si="22"/>
        <v>2.248621128553246</v>
      </c>
      <c r="AS10" s="72">
        <f t="shared" si="23"/>
        <v>2.2486</v>
      </c>
      <c r="AT10" s="69"/>
      <c r="AU10" s="69"/>
      <c r="AV10" s="70">
        <v>0.1</v>
      </c>
      <c r="AW10" s="71">
        <f t="shared" si="24"/>
        <v>0</v>
      </c>
      <c r="AX10" s="71">
        <f t="shared" si="25"/>
        <v>0</v>
      </c>
      <c r="AY10" s="71">
        <f t="shared" si="26"/>
        <v>0</v>
      </c>
      <c r="AZ10" s="72">
        <f t="shared" si="27"/>
        <v>0</v>
      </c>
      <c r="BA10" s="69"/>
      <c r="BB10" s="69"/>
      <c r="BC10" s="70">
        <v>0.1</v>
      </c>
      <c r="BD10" s="71">
        <f t="shared" si="28"/>
        <v>0</v>
      </c>
      <c r="BE10" s="71">
        <f t="shared" si="29"/>
        <v>0</v>
      </c>
      <c r="BF10" s="71">
        <f t="shared" si="30"/>
        <v>0</v>
      </c>
      <c r="BG10" s="72">
        <f t="shared" si="31"/>
        <v>0</v>
      </c>
      <c r="BH10" s="73">
        <f t="shared" si="32"/>
        <v>11</v>
      </c>
      <c r="BI10" s="74">
        <f t="shared" si="33"/>
        <v>53.330000000000005</v>
      </c>
      <c r="BJ10" s="67">
        <v>6</v>
      </c>
    </row>
    <row r="11" spans="1:62" ht="12.75">
      <c r="A11" s="67">
        <v>7</v>
      </c>
      <c r="B11" s="68" t="s">
        <v>81</v>
      </c>
      <c r="C11" s="68" t="s">
        <v>82</v>
      </c>
      <c r="D11" s="69">
        <v>4095</v>
      </c>
      <c r="E11" s="69">
        <v>1371</v>
      </c>
      <c r="F11" s="70">
        <v>18568</v>
      </c>
      <c r="G11" s="71">
        <f t="shared" si="0"/>
        <v>29.437742352434295</v>
      </c>
      <c r="H11" s="71">
        <f t="shared" si="1"/>
        <v>22.054071520896166</v>
      </c>
      <c r="I11" s="71">
        <f t="shared" si="2"/>
        <v>7.38367083153813</v>
      </c>
      <c r="J11" s="72">
        <f t="shared" si="3"/>
        <v>29.4377</v>
      </c>
      <c r="K11" s="69">
        <v>902</v>
      </c>
      <c r="L11" s="69">
        <v>2505</v>
      </c>
      <c r="M11" s="70">
        <v>12592</v>
      </c>
      <c r="N11" s="71">
        <f t="shared" si="4"/>
        <v>27.056861499364675</v>
      </c>
      <c r="O11" s="71">
        <f t="shared" si="5"/>
        <v>7.163278271918679</v>
      </c>
      <c r="P11" s="71">
        <f t="shared" si="6"/>
        <v>19.893583227445998</v>
      </c>
      <c r="Q11" s="72">
        <f t="shared" si="7"/>
        <v>27.0569</v>
      </c>
      <c r="R11" s="69">
        <v>96</v>
      </c>
      <c r="S11" s="69">
        <v>455</v>
      </c>
      <c r="T11" s="70">
        <v>16325</v>
      </c>
      <c r="U11" s="71">
        <f t="shared" si="8"/>
        <v>3.3751914241960184</v>
      </c>
      <c r="V11" s="71">
        <f t="shared" si="9"/>
        <v>0.5880551301684532</v>
      </c>
      <c r="W11" s="71">
        <f t="shared" si="10"/>
        <v>2.787136294027565</v>
      </c>
      <c r="X11" s="72">
        <f t="shared" si="11"/>
        <v>3.3752</v>
      </c>
      <c r="Y11" s="69">
        <v>3</v>
      </c>
      <c r="Z11" s="69"/>
      <c r="AA11" s="70">
        <v>3223</v>
      </c>
      <c r="AB11" s="71">
        <f t="shared" si="12"/>
        <v>0.09308098045299411</v>
      </c>
      <c r="AC11" s="71">
        <f t="shared" si="13"/>
        <v>0.09308098045299411</v>
      </c>
      <c r="AD11" s="71">
        <f t="shared" si="14"/>
        <v>0</v>
      </c>
      <c r="AE11" s="72">
        <f t="shared" si="15"/>
        <v>0.0931</v>
      </c>
      <c r="AF11" s="69">
        <v>468</v>
      </c>
      <c r="AG11" s="69">
        <v>277</v>
      </c>
      <c r="AH11" s="70">
        <v>5941</v>
      </c>
      <c r="AI11" s="71">
        <f t="shared" si="16"/>
        <v>12.539976434943613</v>
      </c>
      <c r="AJ11" s="71">
        <f t="shared" si="17"/>
        <v>7.87746170678337</v>
      </c>
      <c r="AK11" s="71">
        <f t="shared" si="18"/>
        <v>4.662514728160242</v>
      </c>
      <c r="AL11" s="72">
        <f t="shared" si="19"/>
        <v>12.54</v>
      </c>
      <c r="AM11" s="69">
        <v>31</v>
      </c>
      <c r="AN11" s="69">
        <v>25</v>
      </c>
      <c r="AO11" s="70">
        <v>959</v>
      </c>
      <c r="AP11" s="71">
        <f t="shared" si="20"/>
        <v>5.839416058394161</v>
      </c>
      <c r="AQ11" s="71">
        <f t="shared" si="21"/>
        <v>3.232533889468196</v>
      </c>
      <c r="AR11" s="71">
        <f t="shared" si="22"/>
        <v>2.6068821689259645</v>
      </c>
      <c r="AS11" s="72">
        <f t="shared" si="23"/>
        <v>5.8394</v>
      </c>
      <c r="AT11" s="69"/>
      <c r="AU11" s="69"/>
      <c r="AV11" s="70">
        <v>0.1</v>
      </c>
      <c r="AW11" s="71">
        <f t="shared" si="24"/>
        <v>0</v>
      </c>
      <c r="AX11" s="71">
        <f t="shared" si="25"/>
        <v>0</v>
      </c>
      <c r="AY11" s="71">
        <f t="shared" si="26"/>
        <v>0</v>
      </c>
      <c r="AZ11" s="72">
        <f t="shared" si="27"/>
        <v>0</v>
      </c>
      <c r="BA11" s="69"/>
      <c r="BB11" s="69"/>
      <c r="BC11" s="70">
        <v>0.1</v>
      </c>
      <c r="BD11" s="71">
        <f t="shared" si="28"/>
        <v>0</v>
      </c>
      <c r="BE11" s="71">
        <f t="shared" si="29"/>
        <v>0</v>
      </c>
      <c r="BF11" s="71">
        <f t="shared" si="30"/>
        <v>0</v>
      </c>
      <c r="BG11" s="72">
        <f t="shared" si="31"/>
        <v>0</v>
      </c>
      <c r="BH11" s="73">
        <f t="shared" si="32"/>
        <v>11</v>
      </c>
      <c r="BI11" s="74">
        <f t="shared" si="33"/>
        <v>78.3423</v>
      </c>
      <c r="BJ11" s="67">
        <v>7</v>
      </c>
    </row>
    <row r="12" spans="1:62" ht="12.75">
      <c r="A12" s="67">
        <v>8</v>
      </c>
      <c r="B12" s="68" t="s">
        <v>75</v>
      </c>
      <c r="C12" s="68" t="s">
        <v>47</v>
      </c>
      <c r="D12" s="69">
        <v>2236</v>
      </c>
      <c r="E12" s="69">
        <v>3054</v>
      </c>
      <c r="F12" s="70">
        <v>12592</v>
      </c>
      <c r="G12" s="71">
        <f t="shared" si="0"/>
        <v>42.010800508259216</v>
      </c>
      <c r="H12" s="71">
        <f t="shared" si="1"/>
        <v>17.75730622617535</v>
      </c>
      <c r="I12" s="71">
        <f t="shared" si="2"/>
        <v>24.253494282083864</v>
      </c>
      <c r="J12" s="72">
        <f t="shared" si="3"/>
        <v>42.0108</v>
      </c>
      <c r="K12" s="69">
        <v>407</v>
      </c>
      <c r="L12" s="69">
        <v>846</v>
      </c>
      <c r="M12" s="70">
        <v>16325</v>
      </c>
      <c r="N12" s="71">
        <f t="shared" si="4"/>
        <v>7.675344563552833</v>
      </c>
      <c r="O12" s="71">
        <f t="shared" si="5"/>
        <v>2.4931087289433385</v>
      </c>
      <c r="P12" s="71">
        <f t="shared" si="6"/>
        <v>5.182235834609495</v>
      </c>
      <c r="Q12" s="72">
        <f t="shared" si="7"/>
        <v>7.6753</v>
      </c>
      <c r="R12" s="69">
        <v>529</v>
      </c>
      <c r="S12" s="69">
        <v>880</v>
      </c>
      <c r="T12" s="70">
        <v>4757</v>
      </c>
      <c r="U12" s="71">
        <f t="shared" si="8"/>
        <v>29.619508093336137</v>
      </c>
      <c r="V12" s="71">
        <f t="shared" si="9"/>
        <v>11.120454067689721</v>
      </c>
      <c r="W12" s="71">
        <f t="shared" si="10"/>
        <v>18.499054025646416</v>
      </c>
      <c r="X12" s="72">
        <f t="shared" si="11"/>
        <v>29.6195</v>
      </c>
      <c r="Y12" s="69">
        <v>151</v>
      </c>
      <c r="Z12" s="69">
        <v>103</v>
      </c>
      <c r="AA12" s="70">
        <v>5941</v>
      </c>
      <c r="AB12" s="71">
        <f t="shared" si="12"/>
        <v>4.275374516074735</v>
      </c>
      <c r="AC12" s="71">
        <f t="shared" si="13"/>
        <v>2.5416596532570277</v>
      </c>
      <c r="AD12" s="71">
        <f t="shared" si="14"/>
        <v>1.7337148628177073</v>
      </c>
      <c r="AE12" s="72">
        <f t="shared" si="15"/>
        <v>4.2754</v>
      </c>
      <c r="AF12" s="69">
        <v>2</v>
      </c>
      <c r="AG12" s="69"/>
      <c r="AH12" s="70">
        <v>4144</v>
      </c>
      <c r="AI12" s="71">
        <f t="shared" si="16"/>
        <v>0.04826254826254826</v>
      </c>
      <c r="AJ12" s="71">
        <f t="shared" si="17"/>
        <v>0.04826254826254826</v>
      </c>
      <c r="AK12" s="71">
        <f t="shared" si="18"/>
        <v>0</v>
      </c>
      <c r="AL12" s="72">
        <f t="shared" si="19"/>
        <v>0.0483</v>
      </c>
      <c r="AM12" s="69">
        <v>36</v>
      </c>
      <c r="AN12" s="69">
        <v>3</v>
      </c>
      <c r="AO12" s="70">
        <v>273</v>
      </c>
      <c r="AP12" s="71">
        <f t="shared" si="20"/>
        <v>14.285714285714286</v>
      </c>
      <c r="AQ12" s="71">
        <f t="shared" si="21"/>
        <v>13.186813186813188</v>
      </c>
      <c r="AR12" s="71">
        <f t="shared" si="22"/>
        <v>1.098901098901099</v>
      </c>
      <c r="AS12" s="72">
        <f t="shared" si="23"/>
        <v>14.2857</v>
      </c>
      <c r="AT12" s="69"/>
      <c r="AU12" s="69"/>
      <c r="AV12" s="70">
        <v>0.1</v>
      </c>
      <c r="AW12" s="71">
        <f t="shared" si="24"/>
        <v>0</v>
      </c>
      <c r="AX12" s="71">
        <f t="shared" si="25"/>
        <v>0</v>
      </c>
      <c r="AY12" s="71">
        <f t="shared" si="26"/>
        <v>0</v>
      </c>
      <c r="AZ12" s="72">
        <f t="shared" si="27"/>
        <v>0</v>
      </c>
      <c r="BA12" s="69"/>
      <c r="BB12" s="69"/>
      <c r="BC12" s="70">
        <v>0.1</v>
      </c>
      <c r="BD12" s="71">
        <f t="shared" si="28"/>
        <v>0</v>
      </c>
      <c r="BE12" s="71">
        <f t="shared" si="29"/>
        <v>0</v>
      </c>
      <c r="BF12" s="71">
        <f t="shared" si="30"/>
        <v>0</v>
      </c>
      <c r="BG12" s="72">
        <f t="shared" si="31"/>
        <v>0</v>
      </c>
      <c r="BH12" s="73">
        <f t="shared" si="32"/>
        <v>11</v>
      </c>
      <c r="BI12" s="74">
        <f t="shared" si="33"/>
        <v>97.915</v>
      </c>
      <c r="BJ12" s="75">
        <v>8</v>
      </c>
    </row>
    <row r="13" spans="1:62" ht="12.75">
      <c r="A13" s="67">
        <v>9</v>
      </c>
      <c r="B13" s="68" t="s">
        <v>110</v>
      </c>
      <c r="C13" s="68" t="s">
        <v>69</v>
      </c>
      <c r="D13" s="69">
        <v>125</v>
      </c>
      <c r="E13" s="69">
        <v>36</v>
      </c>
      <c r="F13" s="70">
        <v>983</v>
      </c>
      <c r="G13" s="100">
        <f t="shared" si="0"/>
        <v>16.378433367243133</v>
      </c>
      <c r="H13" s="71">
        <f t="shared" si="1"/>
        <v>12.71617497456765</v>
      </c>
      <c r="I13" s="71">
        <f t="shared" si="2"/>
        <v>3.6622583926754833</v>
      </c>
      <c r="J13" s="72">
        <f t="shared" si="3"/>
        <v>16.3784</v>
      </c>
      <c r="K13" s="69">
        <v>689</v>
      </c>
      <c r="L13" s="69">
        <v>513</v>
      </c>
      <c r="M13" s="70">
        <v>16325</v>
      </c>
      <c r="N13" s="100">
        <f t="shared" si="4"/>
        <v>7.362940275650843</v>
      </c>
      <c r="O13" s="71">
        <f t="shared" si="5"/>
        <v>4.220520673813169</v>
      </c>
      <c r="P13" s="71">
        <f t="shared" si="6"/>
        <v>3.1424196018376724</v>
      </c>
      <c r="Q13" s="72">
        <f t="shared" si="7"/>
        <v>7.3629</v>
      </c>
      <c r="R13" s="69">
        <v>504</v>
      </c>
      <c r="S13" s="69">
        <v>513</v>
      </c>
      <c r="T13" s="70">
        <v>4757</v>
      </c>
      <c r="U13" s="100">
        <f t="shared" si="8"/>
        <v>21.379020391002733</v>
      </c>
      <c r="V13" s="71">
        <f t="shared" si="9"/>
        <v>10.594912760142947</v>
      </c>
      <c r="W13" s="71">
        <f t="shared" si="10"/>
        <v>10.784107630859785</v>
      </c>
      <c r="X13" s="72">
        <f t="shared" si="11"/>
        <v>21.379</v>
      </c>
      <c r="Y13" s="69"/>
      <c r="Z13" s="69">
        <v>178</v>
      </c>
      <c r="AA13" s="70">
        <v>22254</v>
      </c>
      <c r="AB13" s="100">
        <f t="shared" si="12"/>
        <v>0.7998562056259548</v>
      </c>
      <c r="AC13" s="71">
        <f t="shared" si="13"/>
        <v>0</v>
      </c>
      <c r="AD13" s="71">
        <f t="shared" si="14"/>
        <v>0.7998562056259548</v>
      </c>
      <c r="AE13" s="72">
        <f t="shared" si="15"/>
        <v>0.7999</v>
      </c>
      <c r="AF13" s="69"/>
      <c r="AG13" s="69">
        <v>572</v>
      </c>
      <c r="AH13" s="70">
        <v>18568</v>
      </c>
      <c r="AI13" s="100">
        <f t="shared" si="16"/>
        <v>3.080568720379147</v>
      </c>
      <c r="AJ13" s="71">
        <f t="shared" si="17"/>
        <v>0</v>
      </c>
      <c r="AK13" s="71">
        <f t="shared" si="18"/>
        <v>3.080568720379147</v>
      </c>
      <c r="AL13" s="72">
        <f t="shared" si="19"/>
        <v>3.0806</v>
      </c>
      <c r="AM13" s="69">
        <v>836</v>
      </c>
      <c r="AN13" s="69"/>
      <c r="AO13" s="70">
        <v>19615</v>
      </c>
      <c r="AP13" s="100">
        <f t="shared" si="20"/>
        <v>4.262044353810859</v>
      </c>
      <c r="AQ13" s="71">
        <f t="shared" si="21"/>
        <v>4.262044353810859</v>
      </c>
      <c r="AR13" s="71">
        <f t="shared" si="22"/>
        <v>0</v>
      </c>
      <c r="AS13" s="72">
        <f t="shared" si="23"/>
        <v>4.262</v>
      </c>
      <c r="AT13" s="69"/>
      <c r="AU13" s="69"/>
      <c r="AV13" s="70">
        <v>0.1</v>
      </c>
      <c r="AW13" s="100">
        <f t="shared" si="24"/>
        <v>0</v>
      </c>
      <c r="AX13" s="71">
        <f t="shared" si="25"/>
        <v>0</v>
      </c>
      <c r="AY13" s="71">
        <f t="shared" si="26"/>
        <v>0</v>
      </c>
      <c r="AZ13" s="72">
        <f t="shared" si="27"/>
        <v>0</v>
      </c>
      <c r="BA13" s="69"/>
      <c r="BB13" s="69"/>
      <c r="BC13" s="70">
        <v>0.1</v>
      </c>
      <c r="BD13" s="71">
        <f t="shared" si="28"/>
        <v>0</v>
      </c>
      <c r="BE13" s="71">
        <f t="shared" si="29"/>
        <v>0</v>
      </c>
      <c r="BF13" s="71">
        <f t="shared" si="30"/>
        <v>0</v>
      </c>
      <c r="BG13" s="72">
        <f t="shared" si="31"/>
        <v>0</v>
      </c>
      <c r="BH13" s="73">
        <f t="shared" si="32"/>
        <v>9</v>
      </c>
      <c r="BI13" s="74">
        <f t="shared" si="33"/>
        <v>53.2628</v>
      </c>
      <c r="BJ13" s="67">
        <v>9</v>
      </c>
    </row>
    <row r="14" spans="1:62" ht="12.75">
      <c r="A14" s="67">
        <v>10</v>
      </c>
      <c r="B14" s="68" t="s">
        <v>108</v>
      </c>
      <c r="C14" s="68" t="s">
        <v>109</v>
      </c>
      <c r="D14" s="69">
        <v>412</v>
      </c>
      <c r="E14" s="69">
        <v>96</v>
      </c>
      <c r="F14" s="70">
        <v>3088</v>
      </c>
      <c r="G14" s="71">
        <f t="shared" si="0"/>
        <v>16.45077720207254</v>
      </c>
      <c r="H14" s="71">
        <f t="shared" si="1"/>
        <v>13.341968911917098</v>
      </c>
      <c r="I14" s="71">
        <f t="shared" si="2"/>
        <v>3.1088082901554404</v>
      </c>
      <c r="J14" s="72">
        <f t="shared" si="3"/>
        <v>16.4508</v>
      </c>
      <c r="K14" s="69">
        <v>28</v>
      </c>
      <c r="L14" s="69"/>
      <c r="M14" s="70">
        <v>983</v>
      </c>
      <c r="N14" s="71">
        <f t="shared" si="4"/>
        <v>2.8484231943031535</v>
      </c>
      <c r="O14" s="71">
        <f t="shared" si="5"/>
        <v>2.8484231943031535</v>
      </c>
      <c r="P14" s="71">
        <f t="shared" si="6"/>
        <v>0</v>
      </c>
      <c r="Q14" s="72">
        <f t="shared" si="7"/>
        <v>2.8484</v>
      </c>
      <c r="R14" s="69">
        <v>231</v>
      </c>
      <c r="S14" s="69">
        <v>96</v>
      </c>
      <c r="T14" s="70">
        <v>2216</v>
      </c>
      <c r="U14" s="71">
        <f t="shared" si="8"/>
        <v>14.756317689530686</v>
      </c>
      <c r="V14" s="71">
        <f t="shared" si="9"/>
        <v>10.424187725631768</v>
      </c>
      <c r="W14" s="71">
        <f t="shared" si="10"/>
        <v>4.332129963898916</v>
      </c>
      <c r="X14" s="72">
        <f t="shared" si="11"/>
        <v>14.7563</v>
      </c>
      <c r="Y14" s="69"/>
      <c r="Z14" s="69">
        <v>33</v>
      </c>
      <c r="AA14" s="70">
        <v>1298</v>
      </c>
      <c r="AB14" s="71">
        <f t="shared" si="12"/>
        <v>2.542372881355932</v>
      </c>
      <c r="AC14" s="71">
        <f t="shared" si="13"/>
        <v>0</v>
      </c>
      <c r="AD14" s="71">
        <f t="shared" si="14"/>
        <v>2.5423728813559325</v>
      </c>
      <c r="AE14" s="72">
        <f t="shared" si="15"/>
        <v>2.5424</v>
      </c>
      <c r="AF14" s="69">
        <v>834</v>
      </c>
      <c r="AG14" s="69">
        <v>734</v>
      </c>
      <c r="AH14" s="70">
        <v>5941</v>
      </c>
      <c r="AI14" s="71">
        <f t="shared" si="16"/>
        <v>26.39286315435112</v>
      </c>
      <c r="AJ14" s="71">
        <f t="shared" si="17"/>
        <v>14.038040733883184</v>
      </c>
      <c r="AK14" s="71">
        <f t="shared" si="18"/>
        <v>12.354822420467935</v>
      </c>
      <c r="AL14" s="72">
        <f t="shared" si="19"/>
        <v>26.3929</v>
      </c>
      <c r="AM14" s="69"/>
      <c r="AN14" s="69">
        <v>699</v>
      </c>
      <c r="AO14" s="70">
        <v>5670</v>
      </c>
      <c r="AP14" s="71">
        <f t="shared" si="20"/>
        <v>12.328042328042327</v>
      </c>
      <c r="AQ14" s="71">
        <f t="shared" si="21"/>
        <v>0</v>
      </c>
      <c r="AR14" s="71">
        <f t="shared" si="22"/>
        <v>12.328042328042327</v>
      </c>
      <c r="AS14" s="72">
        <f t="shared" si="23"/>
        <v>12.328</v>
      </c>
      <c r="AT14" s="69"/>
      <c r="AU14" s="69"/>
      <c r="AV14" s="70">
        <v>0.1</v>
      </c>
      <c r="AW14" s="71">
        <f t="shared" si="24"/>
        <v>0</v>
      </c>
      <c r="AX14" s="71">
        <f t="shared" si="25"/>
        <v>0</v>
      </c>
      <c r="AY14" s="71">
        <f t="shared" si="26"/>
        <v>0</v>
      </c>
      <c r="AZ14" s="72">
        <f t="shared" si="27"/>
        <v>0</v>
      </c>
      <c r="BA14" s="69"/>
      <c r="BB14" s="69"/>
      <c r="BC14" s="70">
        <v>0.1</v>
      </c>
      <c r="BD14" s="71">
        <f t="shared" si="28"/>
        <v>0</v>
      </c>
      <c r="BE14" s="71">
        <f t="shared" si="29"/>
        <v>0</v>
      </c>
      <c r="BF14" s="71">
        <f t="shared" si="30"/>
        <v>0</v>
      </c>
      <c r="BG14" s="72">
        <f t="shared" si="31"/>
        <v>0</v>
      </c>
      <c r="BH14" s="73">
        <f t="shared" si="32"/>
        <v>9</v>
      </c>
      <c r="BI14" s="74">
        <f t="shared" si="33"/>
        <v>75.3188</v>
      </c>
      <c r="BJ14" s="67">
        <v>10</v>
      </c>
    </row>
    <row r="15" spans="1:62" s="23" customFormat="1" ht="12.75">
      <c r="A15" s="76"/>
      <c r="B15" s="76"/>
      <c r="C15" s="76"/>
      <c r="D15" s="76"/>
      <c r="E15" s="76"/>
      <c r="F15" s="77"/>
      <c r="G15" s="78"/>
      <c r="H15" s="78"/>
      <c r="I15" s="78"/>
      <c r="J15" s="79"/>
      <c r="K15" s="76"/>
      <c r="L15" s="76"/>
      <c r="M15" s="77"/>
      <c r="N15" s="78"/>
      <c r="O15" s="78"/>
      <c r="P15" s="78"/>
      <c r="Q15" s="79"/>
      <c r="R15" s="76"/>
      <c r="S15" s="76"/>
      <c r="T15" s="77"/>
      <c r="U15" s="78"/>
      <c r="V15" s="78"/>
      <c r="W15" s="78"/>
      <c r="X15" s="79"/>
      <c r="Y15" s="76"/>
      <c r="Z15" s="76"/>
      <c r="AA15" s="77"/>
      <c r="AB15" s="78"/>
      <c r="AC15" s="78"/>
      <c r="AD15" s="78"/>
      <c r="AE15" s="79"/>
      <c r="AF15" s="76"/>
      <c r="AG15" s="76"/>
      <c r="AH15" s="77"/>
      <c r="AI15" s="78"/>
      <c r="AJ15" s="78"/>
      <c r="AK15" s="78"/>
      <c r="AL15" s="79"/>
      <c r="AM15" s="76"/>
      <c r="AN15" s="76"/>
      <c r="AO15" s="77"/>
      <c r="AP15" s="78"/>
      <c r="AQ15" s="78"/>
      <c r="AR15" s="78"/>
      <c r="AS15" s="79"/>
      <c r="AT15" s="76"/>
      <c r="AU15" s="76"/>
      <c r="AV15" s="77"/>
      <c r="AW15" s="78"/>
      <c r="AX15" s="78"/>
      <c r="AY15" s="78"/>
      <c r="AZ15" s="79"/>
      <c r="BA15" s="76"/>
      <c r="BB15" s="76"/>
      <c r="BC15" s="77"/>
      <c r="BD15" s="78"/>
      <c r="BE15" s="78"/>
      <c r="BF15" s="78"/>
      <c r="BG15" s="79"/>
      <c r="BH15" s="76"/>
      <c r="BI15" s="80"/>
      <c r="BJ15" s="76"/>
    </row>
    <row r="16" spans="1:62" s="22" customFormat="1" ht="12.75">
      <c r="A16" s="81"/>
      <c r="B16" s="81"/>
      <c r="C16" s="81"/>
      <c r="D16" s="81"/>
      <c r="E16" s="81"/>
      <c r="F16" s="82"/>
      <c r="G16" s="83"/>
      <c r="H16" s="83"/>
      <c r="I16" s="83"/>
      <c r="J16" s="84"/>
      <c r="K16" s="81"/>
      <c r="L16" s="81"/>
      <c r="M16" s="82"/>
      <c r="N16" s="83"/>
      <c r="O16" s="83"/>
      <c r="P16" s="83"/>
      <c r="Q16" s="84"/>
      <c r="R16" s="81"/>
      <c r="S16" s="81"/>
      <c r="T16" s="82"/>
      <c r="U16" s="83"/>
      <c r="V16" s="83"/>
      <c r="W16" s="83"/>
      <c r="X16" s="84"/>
      <c r="Y16" s="81"/>
      <c r="Z16" s="81"/>
      <c r="AA16" s="82"/>
      <c r="AB16" s="83"/>
      <c r="AC16" s="83"/>
      <c r="AD16" s="83"/>
      <c r="AE16" s="84"/>
      <c r="AF16" s="81"/>
      <c r="AG16" s="81"/>
      <c r="AH16" s="82"/>
      <c r="AI16" s="83"/>
      <c r="AJ16" s="83"/>
      <c r="AK16" s="83"/>
      <c r="AL16" s="84"/>
      <c r="AM16" s="81"/>
      <c r="AN16" s="81"/>
      <c r="AO16" s="82"/>
      <c r="AP16" s="83"/>
      <c r="AQ16" s="83"/>
      <c r="AR16" s="83"/>
      <c r="AS16" s="84"/>
      <c r="AT16" s="81"/>
      <c r="AU16" s="81"/>
      <c r="AV16" s="82"/>
      <c r="AW16" s="83"/>
      <c r="AX16" s="83"/>
      <c r="AY16" s="83"/>
      <c r="AZ16" s="84"/>
      <c r="BA16" s="81"/>
      <c r="BB16" s="81"/>
      <c r="BC16" s="82"/>
      <c r="BD16" s="83"/>
      <c r="BE16" s="83"/>
      <c r="BF16" s="83"/>
      <c r="BG16" s="84"/>
      <c r="BH16" s="81"/>
      <c r="BI16" s="85"/>
      <c r="BJ16" s="81"/>
    </row>
    <row r="17" spans="1:62" s="22" customFormat="1" ht="15">
      <c r="A17" s="81"/>
      <c r="B17" s="86" t="s">
        <v>16</v>
      </c>
      <c r="C17" s="81"/>
      <c r="D17" s="81"/>
      <c r="E17" s="81"/>
      <c r="F17" s="82"/>
      <c r="G17" s="83"/>
      <c r="H17" s="83"/>
      <c r="I17" s="83"/>
      <c r="J17" s="84"/>
      <c r="K17" s="81"/>
      <c r="L17" s="81"/>
      <c r="M17" s="82"/>
      <c r="N17" s="83"/>
      <c r="O17" s="83"/>
      <c r="P17" s="83"/>
      <c r="Q17" s="84"/>
      <c r="R17" s="81"/>
      <c r="S17" s="81"/>
      <c r="T17" s="82"/>
      <c r="U17" s="83"/>
      <c r="V17" s="83"/>
      <c r="W17" s="83"/>
      <c r="X17" s="84"/>
      <c r="Y17" s="81"/>
      <c r="Z17" s="81"/>
      <c r="AA17" s="82"/>
      <c r="AB17" s="83"/>
      <c r="AC17" s="83"/>
      <c r="AD17" s="83"/>
      <c r="AE17" s="84"/>
      <c r="AF17" s="81"/>
      <c r="AG17" s="81"/>
      <c r="AH17" s="82"/>
      <c r="AI17" s="83"/>
      <c r="AJ17" s="83"/>
      <c r="AK17" s="83"/>
      <c r="AL17" s="84"/>
      <c r="AM17" s="81"/>
      <c r="AN17" s="81"/>
      <c r="AO17" s="82"/>
      <c r="AP17" s="83"/>
      <c r="AQ17" s="83"/>
      <c r="AR17" s="83"/>
      <c r="AS17" s="84"/>
      <c r="AT17" s="81"/>
      <c r="AU17" s="81"/>
      <c r="AV17" s="82"/>
      <c r="AW17" s="83"/>
      <c r="AX17" s="83"/>
      <c r="AY17" s="83"/>
      <c r="AZ17" s="84"/>
      <c r="BA17" s="81"/>
      <c r="BB17" s="81"/>
      <c r="BC17" s="82"/>
      <c r="BD17" s="83"/>
      <c r="BE17" s="83"/>
      <c r="BF17" s="83"/>
      <c r="BG17" s="84"/>
      <c r="BH17" s="81"/>
      <c r="BI17" s="85"/>
      <c r="BJ17" s="81"/>
    </row>
    <row r="18" spans="1:62" s="22" customFormat="1" ht="12.75">
      <c r="A18" s="81"/>
      <c r="B18" s="81"/>
      <c r="C18" s="81"/>
      <c r="D18" s="81"/>
      <c r="E18" s="81"/>
      <c r="F18" s="82"/>
      <c r="G18" s="83"/>
      <c r="H18" s="83"/>
      <c r="I18" s="83"/>
      <c r="J18" s="84"/>
      <c r="K18" s="81"/>
      <c r="L18" s="81"/>
      <c r="M18" s="82"/>
      <c r="N18" s="83"/>
      <c r="O18" s="83"/>
      <c r="P18" s="83"/>
      <c r="Q18" s="84"/>
      <c r="R18" s="81"/>
      <c r="S18" s="81"/>
      <c r="T18" s="82"/>
      <c r="U18" s="83"/>
      <c r="V18" s="83"/>
      <c r="W18" s="83"/>
      <c r="X18" s="84"/>
      <c r="Y18" s="81"/>
      <c r="Z18" s="81"/>
      <c r="AA18" s="82"/>
      <c r="AB18" s="83"/>
      <c r="AC18" s="83"/>
      <c r="AD18" s="83"/>
      <c r="AE18" s="84"/>
      <c r="AF18" s="81"/>
      <c r="AG18" s="81"/>
      <c r="AH18" s="82"/>
      <c r="AI18" s="83"/>
      <c r="AJ18" s="83"/>
      <c r="AK18" s="83"/>
      <c r="AL18" s="84"/>
      <c r="AM18" s="81"/>
      <c r="AN18" s="81"/>
      <c r="AO18" s="82"/>
      <c r="AP18" s="83"/>
      <c r="AQ18" s="83"/>
      <c r="AR18" s="83"/>
      <c r="AS18" s="84"/>
      <c r="AT18" s="81"/>
      <c r="AU18" s="81"/>
      <c r="AV18" s="82"/>
      <c r="AW18" s="83"/>
      <c r="AX18" s="83"/>
      <c r="AY18" s="83"/>
      <c r="AZ18" s="84"/>
      <c r="BA18" s="81"/>
      <c r="BB18" s="81"/>
      <c r="BC18" s="82"/>
      <c r="BD18" s="83"/>
      <c r="BE18" s="83"/>
      <c r="BF18" s="83"/>
      <c r="BG18" s="84"/>
      <c r="BH18" s="81"/>
      <c r="BI18" s="85"/>
      <c r="BJ18" s="81"/>
    </row>
    <row r="19" spans="1:113" ht="12.75">
      <c r="A19" s="87">
        <v>1</v>
      </c>
      <c r="B19" s="68" t="s">
        <v>56</v>
      </c>
      <c r="C19" s="68" t="s">
        <v>59</v>
      </c>
      <c r="D19" s="69">
        <v>1</v>
      </c>
      <c r="E19" s="69">
        <v>10</v>
      </c>
      <c r="F19" s="70">
        <v>1569</v>
      </c>
      <c r="G19" s="71">
        <f aca="true" t="shared" si="34" ref="G19:G28">((D19+E19)*100)/F19</f>
        <v>0.7010834926704907</v>
      </c>
      <c r="H19" s="71">
        <f aca="true" t="shared" si="35" ref="H19:H28">SUM(D19/F19)*100</f>
        <v>0.06373486297004462</v>
      </c>
      <c r="I19" s="71">
        <f aca="true" t="shared" si="36" ref="I19:I28">SUM(E19/F19)*100</f>
        <v>0.6373486297004461</v>
      </c>
      <c r="J19" s="72">
        <f aca="true" t="shared" si="37" ref="J19:J28">ROUND(G19,4)</f>
        <v>0.7011</v>
      </c>
      <c r="K19" s="69">
        <v>328</v>
      </c>
      <c r="L19" s="69">
        <v>668</v>
      </c>
      <c r="M19" s="70">
        <v>22463</v>
      </c>
      <c r="N19" s="71">
        <f aca="true" t="shared" si="38" ref="N19:N28">((K19+L19)*100)/M19</f>
        <v>4.433958064372524</v>
      </c>
      <c r="O19" s="71">
        <f aca="true" t="shared" si="39" ref="O19:O28">SUM(K19/M19)*100</f>
        <v>1.46017896095802</v>
      </c>
      <c r="P19" s="71">
        <f aca="true" t="shared" si="40" ref="P19:P28">SUM(L19/M19)*100</f>
        <v>2.9737791034145036</v>
      </c>
      <c r="Q19" s="72">
        <f aca="true" t="shared" si="41" ref="Q19:Q28">ROUND(N19,4)</f>
        <v>4.434</v>
      </c>
      <c r="R19" s="69">
        <v>25</v>
      </c>
      <c r="S19" s="69">
        <v>254</v>
      </c>
      <c r="T19" s="70">
        <v>2904</v>
      </c>
      <c r="U19" s="71">
        <f aca="true" t="shared" si="42" ref="U19:U28">((R19+S19)*100)/T19</f>
        <v>9.607438016528926</v>
      </c>
      <c r="V19" s="71">
        <f aca="true" t="shared" si="43" ref="V19:V28">SUM(R19/T19)*100</f>
        <v>0.8608815426997245</v>
      </c>
      <c r="W19" s="71">
        <f aca="true" t="shared" si="44" ref="W19:W28">SUM(S19/T19)*100</f>
        <v>8.7465564738292</v>
      </c>
      <c r="X19" s="72">
        <f aca="true" t="shared" si="45" ref="X19:X28">ROUND(U19,4)</f>
        <v>9.6074</v>
      </c>
      <c r="Y19" s="69">
        <v>190</v>
      </c>
      <c r="Z19" s="69">
        <v>41</v>
      </c>
      <c r="AA19" s="70">
        <v>6795</v>
      </c>
      <c r="AB19" s="71">
        <f aca="true" t="shared" si="46" ref="AB19:AB28">((Y19+Z19)*100)/AA19</f>
        <v>3.3995584988962473</v>
      </c>
      <c r="AC19" s="71">
        <f aca="true" t="shared" si="47" ref="AC19:AC28">SUM(Y19/AA19)*100</f>
        <v>2.79617365710081</v>
      </c>
      <c r="AD19" s="71">
        <f aca="true" t="shared" si="48" ref="AD19:AD28">SUM(Z19/AA19)*100</f>
        <v>0.6033848417954378</v>
      </c>
      <c r="AE19" s="72">
        <f aca="true" t="shared" si="49" ref="AE19:AE28">ROUND(AB19,4)</f>
        <v>3.3996</v>
      </c>
      <c r="AF19" s="69">
        <v>67</v>
      </c>
      <c r="AG19" s="69">
        <v>4</v>
      </c>
      <c r="AH19" s="70">
        <v>6801</v>
      </c>
      <c r="AI19" s="71">
        <f aca="true" t="shared" si="50" ref="AI19:AI28">((AF19+AG19)*100)/AH19</f>
        <v>1.0439641229230996</v>
      </c>
      <c r="AJ19" s="71">
        <f aca="true" t="shared" si="51" ref="AJ19:AJ28">SUM(AF19/AH19)*100</f>
        <v>0.9851492427584178</v>
      </c>
      <c r="AK19" s="71">
        <f aca="true" t="shared" si="52" ref="AK19:AK28">SUM(AG19/AH19)*100</f>
        <v>0.058814880164681664</v>
      </c>
      <c r="AL19" s="72">
        <f aca="true" t="shared" si="53" ref="AL19:AL28">ROUND(AI19,4)</f>
        <v>1.044</v>
      </c>
      <c r="AM19" s="69">
        <v>13</v>
      </c>
      <c r="AN19" s="69">
        <v>119</v>
      </c>
      <c r="AO19" s="70">
        <v>1190</v>
      </c>
      <c r="AP19" s="71">
        <f aca="true" t="shared" si="54" ref="AP19:AP28">((AM19+AN19)*100)/AO19</f>
        <v>11.092436974789916</v>
      </c>
      <c r="AQ19" s="71">
        <f aca="true" t="shared" si="55" ref="AQ19:AQ28">SUM(AM19/AO19)*100</f>
        <v>1.0924369747899159</v>
      </c>
      <c r="AR19" s="71">
        <f aca="true" t="shared" si="56" ref="AR19:AR28">SUM(AN19/AO19)*100</f>
        <v>10</v>
      </c>
      <c r="AS19" s="72">
        <f aca="true" t="shared" si="57" ref="AS19:AS28">ROUND(AP19,4)</f>
        <v>11.0924</v>
      </c>
      <c r="AT19" s="69"/>
      <c r="AU19" s="69"/>
      <c r="AV19" s="70">
        <v>0.1</v>
      </c>
      <c r="AW19" s="71">
        <f aca="true" t="shared" si="58" ref="AW19:AW28">((AT19+AU19)*100)/AV19</f>
        <v>0</v>
      </c>
      <c r="AX19" s="71">
        <f aca="true" t="shared" si="59" ref="AX19:AX28">SUM(AT19/AV19)*100</f>
        <v>0</v>
      </c>
      <c r="AY19" s="71">
        <f aca="true" t="shared" si="60" ref="AY19:AY28">SUM(AU19/AV19)*100</f>
        <v>0</v>
      </c>
      <c r="AZ19" s="72">
        <f aca="true" t="shared" si="61" ref="AZ19:AZ28">ROUND(AW19,4)</f>
        <v>0</v>
      </c>
      <c r="BA19" s="69"/>
      <c r="BB19" s="69"/>
      <c r="BC19" s="70">
        <v>0.1</v>
      </c>
      <c r="BD19" s="71">
        <f aca="true" t="shared" si="62" ref="BD19:BD28">((BA19+BB19)*100)/BC19</f>
        <v>0</v>
      </c>
      <c r="BE19" s="71">
        <f aca="true" t="shared" si="63" ref="BE19:BE28">SUM(BA19/BC19)*100</f>
        <v>0</v>
      </c>
      <c r="BF19" s="71">
        <f aca="true" t="shared" si="64" ref="BF19:BF28">SUM(BB19/BC19)*100</f>
        <v>0</v>
      </c>
      <c r="BG19" s="72">
        <f aca="true" t="shared" si="65" ref="BG19:BG28">ROUND(BD19,4)</f>
        <v>0</v>
      </c>
      <c r="BH19" s="73">
        <f aca="true" t="shared" si="66" ref="BH19:BH28">COUNT(D19,E19,K19,L19,R19,S19,Y19,Z19,AF19,AG19,AM19,AN19,AT19,AU19,BA19,BB19)</f>
        <v>12</v>
      </c>
      <c r="BI19" s="74">
        <f aca="true" t="shared" si="67" ref="BI19:BI28">SUM(J19,Q19,X19,AE19,AL19,AS19,AZ19,BG19)</f>
        <v>30.2785</v>
      </c>
      <c r="BJ19" s="67">
        <v>1</v>
      </c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</row>
    <row r="20" spans="1:113" ht="12.75">
      <c r="A20" s="87">
        <v>2</v>
      </c>
      <c r="B20" s="68" t="s">
        <v>152</v>
      </c>
      <c r="C20" s="68" t="s">
        <v>82</v>
      </c>
      <c r="D20" s="69">
        <v>233</v>
      </c>
      <c r="E20" s="69">
        <v>581</v>
      </c>
      <c r="F20" s="70">
        <v>13588</v>
      </c>
      <c r="G20" s="71">
        <f t="shared" si="34"/>
        <v>5.990579923461878</v>
      </c>
      <c r="H20" s="71">
        <f t="shared" si="35"/>
        <v>1.7147483073299972</v>
      </c>
      <c r="I20" s="71">
        <f t="shared" si="36"/>
        <v>4.275831616131881</v>
      </c>
      <c r="J20" s="72">
        <f t="shared" si="37"/>
        <v>5.9906</v>
      </c>
      <c r="K20" s="69">
        <v>1</v>
      </c>
      <c r="L20" s="69">
        <v>11</v>
      </c>
      <c r="M20" s="70">
        <v>133</v>
      </c>
      <c r="N20" s="71">
        <f t="shared" si="38"/>
        <v>9.022556390977444</v>
      </c>
      <c r="O20" s="71">
        <f t="shared" si="39"/>
        <v>0.7518796992481203</v>
      </c>
      <c r="P20" s="71">
        <f t="shared" si="40"/>
        <v>8.270676691729323</v>
      </c>
      <c r="Q20" s="72">
        <f t="shared" si="41"/>
        <v>9.0226</v>
      </c>
      <c r="R20" s="69">
        <v>1987</v>
      </c>
      <c r="S20" s="69">
        <v>442</v>
      </c>
      <c r="T20" s="70">
        <v>21827</v>
      </c>
      <c r="U20" s="71">
        <f t="shared" si="42"/>
        <v>11.128418930682182</v>
      </c>
      <c r="V20" s="71">
        <f t="shared" si="43"/>
        <v>9.103404040866817</v>
      </c>
      <c r="W20" s="71">
        <f t="shared" si="44"/>
        <v>2.0250148898153664</v>
      </c>
      <c r="X20" s="72">
        <f t="shared" si="45"/>
        <v>11.1284</v>
      </c>
      <c r="Y20" s="69">
        <v>1427</v>
      </c>
      <c r="Z20" s="69">
        <v>785</v>
      </c>
      <c r="AA20" s="70">
        <v>15007</v>
      </c>
      <c r="AB20" s="71">
        <f t="shared" si="46"/>
        <v>14.739788098887185</v>
      </c>
      <c r="AC20" s="71">
        <f t="shared" si="47"/>
        <v>9.508895848603984</v>
      </c>
      <c r="AD20" s="71">
        <f t="shared" si="48"/>
        <v>5.230892250283201</v>
      </c>
      <c r="AE20" s="72">
        <f t="shared" si="49"/>
        <v>14.7398</v>
      </c>
      <c r="AF20" s="69">
        <v>190</v>
      </c>
      <c r="AG20" s="69">
        <v>79</v>
      </c>
      <c r="AH20" s="70">
        <v>22463</v>
      </c>
      <c r="AI20" s="71">
        <f t="shared" si="50"/>
        <v>1.1975248185905711</v>
      </c>
      <c r="AJ20" s="71">
        <f t="shared" si="51"/>
        <v>0.8458353737256822</v>
      </c>
      <c r="AK20" s="71">
        <f t="shared" si="52"/>
        <v>0.35168944486488896</v>
      </c>
      <c r="AL20" s="72">
        <f t="shared" si="53"/>
        <v>1.1975</v>
      </c>
      <c r="AM20" s="69">
        <v>120</v>
      </c>
      <c r="AN20" s="69">
        <v>2</v>
      </c>
      <c r="AO20" s="70">
        <v>2904</v>
      </c>
      <c r="AP20" s="71">
        <f t="shared" si="54"/>
        <v>4.201101928374656</v>
      </c>
      <c r="AQ20" s="71">
        <f t="shared" si="55"/>
        <v>4.132231404958678</v>
      </c>
      <c r="AR20" s="71">
        <f t="shared" si="56"/>
        <v>0.06887052341597796</v>
      </c>
      <c r="AS20" s="72">
        <f t="shared" si="57"/>
        <v>4.2011</v>
      </c>
      <c r="AT20" s="69"/>
      <c r="AU20" s="69"/>
      <c r="AV20" s="70">
        <v>3.1</v>
      </c>
      <c r="AW20" s="71">
        <f t="shared" si="58"/>
        <v>0</v>
      </c>
      <c r="AX20" s="71">
        <f t="shared" si="59"/>
        <v>0</v>
      </c>
      <c r="AY20" s="71">
        <f t="shared" si="60"/>
        <v>0</v>
      </c>
      <c r="AZ20" s="72">
        <f t="shared" si="61"/>
        <v>0</v>
      </c>
      <c r="BA20" s="69"/>
      <c r="BB20" s="69"/>
      <c r="BC20" s="70">
        <v>3.1</v>
      </c>
      <c r="BD20" s="71">
        <f t="shared" si="62"/>
        <v>0</v>
      </c>
      <c r="BE20" s="71">
        <f t="shared" si="63"/>
        <v>0</v>
      </c>
      <c r="BF20" s="71">
        <f t="shared" si="64"/>
        <v>0</v>
      </c>
      <c r="BG20" s="72">
        <f t="shared" si="65"/>
        <v>0</v>
      </c>
      <c r="BH20" s="73">
        <f t="shared" si="66"/>
        <v>12</v>
      </c>
      <c r="BI20" s="74">
        <f t="shared" si="67"/>
        <v>46.28</v>
      </c>
      <c r="BJ20" s="67">
        <v>2</v>
      </c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</row>
    <row r="21" spans="1:113" ht="12.75">
      <c r="A21" s="87">
        <v>3</v>
      </c>
      <c r="B21" s="68" t="s">
        <v>173</v>
      </c>
      <c r="C21" s="68" t="s">
        <v>139</v>
      </c>
      <c r="D21" s="88">
        <v>205</v>
      </c>
      <c r="E21" s="88">
        <v>7</v>
      </c>
      <c r="F21" s="89">
        <v>21827</v>
      </c>
      <c r="G21" s="90">
        <f t="shared" si="34"/>
        <v>0.9712741100471892</v>
      </c>
      <c r="H21" s="90">
        <f t="shared" si="35"/>
        <v>0.9392037384890273</v>
      </c>
      <c r="I21" s="90">
        <f t="shared" si="36"/>
        <v>0.03207037155816191</v>
      </c>
      <c r="J21" s="91">
        <f t="shared" si="37"/>
        <v>0.9713</v>
      </c>
      <c r="K21" s="88">
        <v>2341</v>
      </c>
      <c r="L21" s="88">
        <v>185</v>
      </c>
      <c r="M21" s="89">
        <v>14940</v>
      </c>
      <c r="N21" s="90">
        <f t="shared" si="38"/>
        <v>16.907630522088354</v>
      </c>
      <c r="O21" s="90">
        <f t="shared" si="39"/>
        <v>15.669344042838018</v>
      </c>
      <c r="P21" s="90">
        <f t="shared" si="40"/>
        <v>1.2382864792503345</v>
      </c>
      <c r="Q21" s="91">
        <f t="shared" si="41"/>
        <v>16.9076</v>
      </c>
      <c r="R21" s="88">
        <v>846</v>
      </c>
      <c r="S21" s="88">
        <v>63</v>
      </c>
      <c r="T21" s="89">
        <v>4868</v>
      </c>
      <c r="U21" s="90">
        <f t="shared" si="42"/>
        <v>18.672966310599836</v>
      </c>
      <c r="V21" s="90">
        <f t="shared" si="43"/>
        <v>17.378800328677073</v>
      </c>
      <c r="W21" s="90">
        <f t="shared" si="44"/>
        <v>1.2941659819227609</v>
      </c>
      <c r="X21" s="91">
        <f t="shared" si="45"/>
        <v>18.673</v>
      </c>
      <c r="Y21" s="88">
        <v>16</v>
      </c>
      <c r="Z21" s="88">
        <v>224</v>
      </c>
      <c r="AA21" s="89">
        <v>1363</v>
      </c>
      <c r="AB21" s="90">
        <f t="shared" si="46"/>
        <v>17.608217168011738</v>
      </c>
      <c r="AC21" s="90">
        <f t="shared" si="47"/>
        <v>1.173881144534116</v>
      </c>
      <c r="AD21" s="90">
        <f t="shared" si="48"/>
        <v>16.434336023477623</v>
      </c>
      <c r="AE21" s="91">
        <f t="shared" si="49"/>
        <v>17.6082</v>
      </c>
      <c r="AF21" s="88">
        <v>36</v>
      </c>
      <c r="AG21" s="88">
        <v>8</v>
      </c>
      <c r="AH21" s="89">
        <v>3302</v>
      </c>
      <c r="AI21" s="90">
        <f t="shared" si="50"/>
        <v>1.3325257419745609</v>
      </c>
      <c r="AJ21" s="90">
        <f t="shared" si="51"/>
        <v>1.0902483343428226</v>
      </c>
      <c r="AK21" s="90">
        <f t="shared" si="52"/>
        <v>0.24227740763173833</v>
      </c>
      <c r="AL21" s="91">
        <f t="shared" si="53"/>
        <v>1.3325</v>
      </c>
      <c r="AM21" s="88">
        <v>1</v>
      </c>
      <c r="AN21" s="88">
        <v>85</v>
      </c>
      <c r="AO21" s="89">
        <v>6005</v>
      </c>
      <c r="AP21" s="90">
        <f t="shared" si="54"/>
        <v>1.4321398834304746</v>
      </c>
      <c r="AQ21" s="90">
        <f t="shared" si="55"/>
        <v>0.016652789342214824</v>
      </c>
      <c r="AR21" s="90">
        <f t="shared" si="56"/>
        <v>1.4154870940882598</v>
      </c>
      <c r="AS21" s="91">
        <f t="shared" si="57"/>
        <v>1.4321</v>
      </c>
      <c r="AT21" s="88"/>
      <c r="AU21" s="88"/>
      <c r="AV21" s="89">
        <v>4.1</v>
      </c>
      <c r="AW21" s="90">
        <f t="shared" si="58"/>
        <v>0</v>
      </c>
      <c r="AX21" s="90">
        <f t="shared" si="59"/>
        <v>0</v>
      </c>
      <c r="AY21" s="90">
        <f t="shared" si="60"/>
        <v>0</v>
      </c>
      <c r="AZ21" s="91">
        <f t="shared" si="61"/>
        <v>0</v>
      </c>
      <c r="BA21" s="88"/>
      <c r="BB21" s="88"/>
      <c r="BC21" s="89">
        <v>4.1</v>
      </c>
      <c r="BD21" s="90">
        <f t="shared" si="62"/>
        <v>0</v>
      </c>
      <c r="BE21" s="90">
        <f t="shared" si="63"/>
        <v>0</v>
      </c>
      <c r="BF21" s="90">
        <f t="shared" si="64"/>
        <v>0</v>
      </c>
      <c r="BG21" s="91">
        <f t="shared" si="65"/>
        <v>0</v>
      </c>
      <c r="BH21" s="92">
        <f t="shared" si="66"/>
        <v>12</v>
      </c>
      <c r="BI21" s="93">
        <f t="shared" si="67"/>
        <v>56.9247</v>
      </c>
      <c r="BJ21" s="75">
        <v>3</v>
      </c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</row>
    <row r="22" spans="1:113" ht="12.75">
      <c r="A22" s="87">
        <v>4</v>
      </c>
      <c r="B22" s="68" t="s">
        <v>77</v>
      </c>
      <c r="C22" s="68" t="s">
        <v>76</v>
      </c>
      <c r="D22" s="69">
        <v>5</v>
      </c>
      <c r="E22" s="69">
        <v>8</v>
      </c>
      <c r="F22" s="70">
        <v>127</v>
      </c>
      <c r="G22" s="71">
        <f t="shared" si="34"/>
        <v>10.236220472440944</v>
      </c>
      <c r="H22" s="71">
        <f t="shared" si="35"/>
        <v>3.937007874015748</v>
      </c>
      <c r="I22" s="71">
        <f t="shared" si="36"/>
        <v>6.299212598425196</v>
      </c>
      <c r="J22" s="72">
        <f t="shared" si="37"/>
        <v>10.2362</v>
      </c>
      <c r="K22" s="69">
        <v>58</v>
      </c>
      <c r="L22" s="69">
        <v>1812</v>
      </c>
      <c r="M22" s="70">
        <v>13588</v>
      </c>
      <c r="N22" s="71">
        <f t="shared" si="38"/>
        <v>13.762143067412422</v>
      </c>
      <c r="O22" s="71">
        <f t="shared" si="39"/>
        <v>0.42684721813364734</v>
      </c>
      <c r="P22" s="71">
        <f t="shared" si="40"/>
        <v>13.335295849278776</v>
      </c>
      <c r="Q22" s="72">
        <f t="shared" si="41"/>
        <v>13.7621</v>
      </c>
      <c r="R22" s="69">
        <v>121</v>
      </c>
      <c r="S22" s="69">
        <v>1177</v>
      </c>
      <c r="T22" s="70">
        <v>19691</v>
      </c>
      <c r="U22" s="71">
        <f t="shared" si="42"/>
        <v>6.591843989639937</v>
      </c>
      <c r="V22" s="71">
        <f t="shared" si="43"/>
        <v>0.6144939312376213</v>
      </c>
      <c r="W22" s="71">
        <f t="shared" si="44"/>
        <v>5.977350058402315</v>
      </c>
      <c r="X22" s="72">
        <f t="shared" si="45"/>
        <v>6.5918</v>
      </c>
      <c r="Y22" s="69">
        <v>80</v>
      </c>
      <c r="Z22" s="69">
        <v>116</v>
      </c>
      <c r="AA22" s="70">
        <v>1078</v>
      </c>
      <c r="AB22" s="71">
        <f t="shared" si="46"/>
        <v>18.181818181818183</v>
      </c>
      <c r="AC22" s="71">
        <f t="shared" si="47"/>
        <v>7.421150278293136</v>
      </c>
      <c r="AD22" s="71">
        <f t="shared" si="48"/>
        <v>10.760667903525047</v>
      </c>
      <c r="AE22" s="72">
        <f t="shared" si="49"/>
        <v>18.1818</v>
      </c>
      <c r="AF22" s="69">
        <v>54</v>
      </c>
      <c r="AG22" s="69">
        <v>129</v>
      </c>
      <c r="AH22" s="70">
        <v>21827</v>
      </c>
      <c r="AI22" s="71">
        <f t="shared" si="50"/>
        <v>0.8384111421633756</v>
      </c>
      <c r="AJ22" s="71">
        <f t="shared" si="51"/>
        <v>0.2474000091629633</v>
      </c>
      <c r="AK22" s="71">
        <f t="shared" si="52"/>
        <v>0.5910111330004123</v>
      </c>
      <c r="AL22" s="72">
        <f t="shared" si="53"/>
        <v>0.8384</v>
      </c>
      <c r="AM22" s="69">
        <v>67</v>
      </c>
      <c r="AN22" s="69">
        <v>1806</v>
      </c>
      <c r="AO22" s="70">
        <v>22463</v>
      </c>
      <c r="AP22" s="71">
        <f t="shared" si="54"/>
        <v>8.338156078885278</v>
      </c>
      <c r="AQ22" s="71">
        <f t="shared" si="55"/>
        <v>0.29826826336642476</v>
      </c>
      <c r="AR22" s="71">
        <f t="shared" si="56"/>
        <v>8.039887815518853</v>
      </c>
      <c r="AS22" s="72">
        <f t="shared" si="57"/>
        <v>8.3382</v>
      </c>
      <c r="AT22" s="69"/>
      <c r="AU22" s="69"/>
      <c r="AV22" s="70">
        <v>0.1</v>
      </c>
      <c r="AW22" s="71">
        <f t="shared" si="58"/>
        <v>0</v>
      </c>
      <c r="AX22" s="71">
        <f t="shared" si="59"/>
        <v>0</v>
      </c>
      <c r="AY22" s="71">
        <f t="shared" si="60"/>
        <v>0</v>
      </c>
      <c r="AZ22" s="72">
        <f t="shared" si="61"/>
        <v>0</v>
      </c>
      <c r="BA22" s="69"/>
      <c r="BB22" s="69"/>
      <c r="BC22" s="70">
        <v>0.1</v>
      </c>
      <c r="BD22" s="71">
        <f t="shared" si="62"/>
        <v>0</v>
      </c>
      <c r="BE22" s="71">
        <f t="shared" si="63"/>
        <v>0</v>
      </c>
      <c r="BF22" s="71">
        <f t="shared" si="64"/>
        <v>0</v>
      </c>
      <c r="BG22" s="72">
        <f t="shared" si="65"/>
        <v>0</v>
      </c>
      <c r="BH22" s="73">
        <f t="shared" si="66"/>
        <v>12</v>
      </c>
      <c r="BI22" s="74">
        <f t="shared" si="67"/>
        <v>57.9485</v>
      </c>
      <c r="BJ22" s="67">
        <v>4</v>
      </c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</row>
    <row r="23" spans="1:113" ht="12.75">
      <c r="A23" s="87">
        <v>5</v>
      </c>
      <c r="B23" s="68" t="s">
        <v>125</v>
      </c>
      <c r="C23" s="68" t="s">
        <v>126</v>
      </c>
      <c r="D23" s="69">
        <v>430</v>
      </c>
      <c r="E23" s="69">
        <v>826</v>
      </c>
      <c r="F23" s="70">
        <v>13588</v>
      </c>
      <c r="G23" s="71">
        <f t="shared" si="34"/>
        <v>9.243450103032087</v>
      </c>
      <c r="H23" s="71">
        <f t="shared" si="35"/>
        <v>3.1645569620253164</v>
      </c>
      <c r="I23" s="71">
        <f t="shared" si="36"/>
        <v>6.078893141006771</v>
      </c>
      <c r="J23" s="72">
        <f t="shared" si="37"/>
        <v>9.2435</v>
      </c>
      <c r="K23" s="69">
        <v>324</v>
      </c>
      <c r="L23" s="69">
        <v>2946</v>
      </c>
      <c r="M23" s="70">
        <v>22463</v>
      </c>
      <c r="N23" s="71">
        <f t="shared" si="38"/>
        <v>14.557271958331478</v>
      </c>
      <c r="O23" s="71">
        <f t="shared" si="39"/>
        <v>1.4423719004585318</v>
      </c>
      <c r="P23" s="71">
        <f t="shared" si="40"/>
        <v>13.114900057872948</v>
      </c>
      <c r="Q23" s="72">
        <f t="shared" si="41"/>
        <v>14.5573</v>
      </c>
      <c r="R23" s="69">
        <v>749</v>
      </c>
      <c r="S23" s="69">
        <v>979</v>
      </c>
      <c r="T23" s="70">
        <v>15007</v>
      </c>
      <c r="U23" s="71">
        <f t="shared" si="42"/>
        <v>11.514626507629773</v>
      </c>
      <c r="V23" s="71">
        <f t="shared" si="43"/>
        <v>4.9910041980409146</v>
      </c>
      <c r="W23" s="71">
        <f t="shared" si="44"/>
        <v>6.523622309588858</v>
      </c>
      <c r="X23" s="72">
        <f t="shared" si="45"/>
        <v>11.5146</v>
      </c>
      <c r="Y23" s="69">
        <v>250</v>
      </c>
      <c r="Z23" s="69">
        <v>2511</v>
      </c>
      <c r="AA23" s="70">
        <v>11863</v>
      </c>
      <c r="AB23" s="71">
        <f t="shared" si="46"/>
        <v>23.27404535109163</v>
      </c>
      <c r="AC23" s="71">
        <f t="shared" si="47"/>
        <v>2.107392733709854</v>
      </c>
      <c r="AD23" s="71">
        <f t="shared" si="48"/>
        <v>21.166652617381775</v>
      </c>
      <c r="AE23" s="72">
        <f t="shared" si="49"/>
        <v>23.274</v>
      </c>
      <c r="AF23" s="69">
        <v>7</v>
      </c>
      <c r="AG23" s="69">
        <v>25</v>
      </c>
      <c r="AH23" s="70">
        <v>136</v>
      </c>
      <c r="AI23" s="71">
        <f t="shared" si="50"/>
        <v>23.529411764705884</v>
      </c>
      <c r="AJ23" s="71">
        <f t="shared" si="51"/>
        <v>5.147058823529411</v>
      </c>
      <c r="AK23" s="71">
        <f t="shared" si="52"/>
        <v>18.38235294117647</v>
      </c>
      <c r="AL23" s="72">
        <f t="shared" si="53"/>
        <v>23.5294</v>
      </c>
      <c r="AM23" s="69">
        <v>539</v>
      </c>
      <c r="AN23" s="69">
        <v>428</v>
      </c>
      <c r="AO23" s="70">
        <v>5005</v>
      </c>
      <c r="AP23" s="71">
        <f t="shared" si="54"/>
        <v>19.32067932067932</v>
      </c>
      <c r="AQ23" s="71">
        <f t="shared" si="55"/>
        <v>10.76923076923077</v>
      </c>
      <c r="AR23" s="71">
        <f t="shared" si="56"/>
        <v>8.551448551448551</v>
      </c>
      <c r="AS23" s="72">
        <f t="shared" si="57"/>
        <v>19.3207</v>
      </c>
      <c r="AT23" s="69"/>
      <c r="AU23" s="69"/>
      <c r="AV23" s="70">
        <v>2.1</v>
      </c>
      <c r="AW23" s="71">
        <f t="shared" si="58"/>
        <v>0</v>
      </c>
      <c r="AX23" s="71">
        <f t="shared" si="59"/>
        <v>0</v>
      </c>
      <c r="AY23" s="71">
        <f t="shared" si="60"/>
        <v>0</v>
      </c>
      <c r="AZ23" s="72">
        <f t="shared" si="61"/>
        <v>0</v>
      </c>
      <c r="BA23" s="69"/>
      <c r="BB23" s="69"/>
      <c r="BC23" s="70">
        <v>2.1</v>
      </c>
      <c r="BD23" s="71">
        <f t="shared" si="62"/>
        <v>0</v>
      </c>
      <c r="BE23" s="71">
        <f t="shared" si="63"/>
        <v>0</v>
      </c>
      <c r="BF23" s="71">
        <f t="shared" si="64"/>
        <v>0</v>
      </c>
      <c r="BG23" s="72">
        <f t="shared" si="65"/>
        <v>0</v>
      </c>
      <c r="BH23" s="73">
        <f t="shared" si="66"/>
        <v>12</v>
      </c>
      <c r="BI23" s="74">
        <f t="shared" si="67"/>
        <v>101.4395</v>
      </c>
      <c r="BJ23" s="67">
        <v>5</v>
      </c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</row>
    <row r="24" spans="1:113" ht="12.75">
      <c r="A24" s="87">
        <v>6</v>
      </c>
      <c r="B24" s="68" t="s">
        <v>110</v>
      </c>
      <c r="C24" s="68" t="s">
        <v>69</v>
      </c>
      <c r="D24" s="69">
        <v>3335</v>
      </c>
      <c r="E24" s="69">
        <v>4135</v>
      </c>
      <c r="F24" s="70">
        <v>19691</v>
      </c>
      <c r="G24" s="71">
        <f t="shared" si="34"/>
        <v>37.936112945000254</v>
      </c>
      <c r="H24" s="71">
        <f t="shared" si="35"/>
        <v>16.936671575846834</v>
      </c>
      <c r="I24" s="71">
        <f t="shared" si="36"/>
        <v>20.99944136915342</v>
      </c>
      <c r="J24" s="72">
        <f t="shared" si="37"/>
        <v>37.9361</v>
      </c>
      <c r="K24" s="69">
        <v>223</v>
      </c>
      <c r="L24" s="69">
        <v>9</v>
      </c>
      <c r="M24" s="70">
        <v>1078</v>
      </c>
      <c r="N24" s="71">
        <f t="shared" si="38"/>
        <v>21.521335807050093</v>
      </c>
      <c r="O24" s="71">
        <f t="shared" si="39"/>
        <v>20.686456400742117</v>
      </c>
      <c r="P24" s="71">
        <f t="shared" si="40"/>
        <v>0.8348794063079777</v>
      </c>
      <c r="Q24" s="72">
        <f t="shared" si="41"/>
        <v>21.5213</v>
      </c>
      <c r="R24" s="69">
        <v>597</v>
      </c>
      <c r="S24" s="69">
        <v>1270</v>
      </c>
      <c r="T24" s="70">
        <v>21827</v>
      </c>
      <c r="U24" s="71">
        <f t="shared" si="42"/>
        <v>8.553626242726898</v>
      </c>
      <c r="V24" s="71">
        <f t="shared" si="43"/>
        <v>2.735144545746094</v>
      </c>
      <c r="W24" s="71">
        <f t="shared" si="44"/>
        <v>5.818481696980803</v>
      </c>
      <c r="X24" s="72">
        <f t="shared" si="45"/>
        <v>8.5536</v>
      </c>
      <c r="Y24" s="69">
        <v>1896</v>
      </c>
      <c r="Z24" s="69">
        <v>449</v>
      </c>
      <c r="AA24" s="70">
        <v>15007</v>
      </c>
      <c r="AB24" s="71">
        <f t="shared" si="46"/>
        <v>15.626041180782302</v>
      </c>
      <c r="AC24" s="71">
        <f t="shared" si="47"/>
        <v>12.634104084760445</v>
      </c>
      <c r="AD24" s="71">
        <f t="shared" si="48"/>
        <v>2.9919370960218563</v>
      </c>
      <c r="AE24" s="72">
        <f t="shared" si="49"/>
        <v>15.626</v>
      </c>
      <c r="AF24" s="69">
        <v>883</v>
      </c>
      <c r="AG24" s="69">
        <v>73</v>
      </c>
      <c r="AH24" s="70">
        <v>6005</v>
      </c>
      <c r="AI24" s="71">
        <f t="shared" si="50"/>
        <v>15.920066611157369</v>
      </c>
      <c r="AJ24" s="71">
        <f t="shared" si="51"/>
        <v>14.704412989175687</v>
      </c>
      <c r="AK24" s="71">
        <f t="shared" si="52"/>
        <v>1.215653621981682</v>
      </c>
      <c r="AL24" s="72">
        <f t="shared" si="53"/>
        <v>15.9201</v>
      </c>
      <c r="AM24" s="69">
        <v>417</v>
      </c>
      <c r="AN24" s="69">
        <v>26</v>
      </c>
      <c r="AO24" s="70">
        <v>6795</v>
      </c>
      <c r="AP24" s="71">
        <f t="shared" si="54"/>
        <v>6.519499632082414</v>
      </c>
      <c r="AQ24" s="71">
        <f t="shared" si="55"/>
        <v>6.136865342163356</v>
      </c>
      <c r="AR24" s="71">
        <f t="shared" si="56"/>
        <v>0.3826342899190581</v>
      </c>
      <c r="AS24" s="72">
        <f t="shared" si="57"/>
        <v>6.5195</v>
      </c>
      <c r="AT24" s="69"/>
      <c r="AU24" s="69"/>
      <c r="AV24" s="70">
        <v>1.1</v>
      </c>
      <c r="AW24" s="71">
        <f t="shared" si="58"/>
        <v>0</v>
      </c>
      <c r="AX24" s="71">
        <f t="shared" si="59"/>
        <v>0</v>
      </c>
      <c r="AY24" s="71">
        <f t="shared" si="60"/>
        <v>0</v>
      </c>
      <c r="AZ24" s="72">
        <f t="shared" si="61"/>
        <v>0</v>
      </c>
      <c r="BA24" s="69"/>
      <c r="BB24" s="69"/>
      <c r="BC24" s="70">
        <v>1.1</v>
      </c>
      <c r="BD24" s="71">
        <f t="shared" si="62"/>
        <v>0</v>
      </c>
      <c r="BE24" s="71">
        <f t="shared" si="63"/>
        <v>0</v>
      </c>
      <c r="BF24" s="71">
        <f t="shared" si="64"/>
        <v>0</v>
      </c>
      <c r="BG24" s="72">
        <f t="shared" si="65"/>
        <v>0</v>
      </c>
      <c r="BH24" s="73">
        <f t="shared" si="66"/>
        <v>12</v>
      </c>
      <c r="BI24" s="74">
        <f t="shared" si="67"/>
        <v>106.07660000000001</v>
      </c>
      <c r="BJ24" s="75">
        <v>6</v>
      </c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</row>
    <row r="25" spans="1:113" ht="12.75">
      <c r="A25" s="87">
        <v>7</v>
      </c>
      <c r="B25" s="68" t="s">
        <v>98</v>
      </c>
      <c r="C25" s="68" t="s">
        <v>95</v>
      </c>
      <c r="D25" s="69">
        <v>1</v>
      </c>
      <c r="E25" s="69">
        <v>19</v>
      </c>
      <c r="F25" s="70">
        <v>733</v>
      </c>
      <c r="G25" s="71">
        <f t="shared" si="34"/>
        <v>2.728512960436562</v>
      </c>
      <c r="H25" s="71">
        <f t="shared" si="35"/>
        <v>0.1364256480218281</v>
      </c>
      <c r="I25" s="71">
        <f t="shared" si="36"/>
        <v>2.592087312414734</v>
      </c>
      <c r="J25" s="72">
        <f t="shared" si="37"/>
        <v>2.7285</v>
      </c>
      <c r="K25" s="69">
        <v>12</v>
      </c>
      <c r="L25" s="69"/>
      <c r="M25" s="70">
        <v>494</v>
      </c>
      <c r="N25" s="71">
        <f t="shared" si="38"/>
        <v>2.42914979757085</v>
      </c>
      <c r="O25" s="71">
        <f t="shared" si="39"/>
        <v>2.42914979757085</v>
      </c>
      <c r="P25" s="71">
        <f t="shared" si="40"/>
        <v>0</v>
      </c>
      <c r="Q25" s="72">
        <f t="shared" si="41"/>
        <v>2.4291</v>
      </c>
      <c r="R25" s="69">
        <v>423</v>
      </c>
      <c r="S25" s="69">
        <v>3</v>
      </c>
      <c r="T25" s="70">
        <v>21827</v>
      </c>
      <c r="U25" s="71">
        <f t="shared" si="42"/>
        <v>1.9517111833967105</v>
      </c>
      <c r="V25" s="71">
        <f t="shared" si="43"/>
        <v>1.9379667384432124</v>
      </c>
      <c r="W25" s="71">
        <f t="shared" si="44"/>
        <v>0.013744444953497961</v>
      </c>
      <c r="X25" s="72">
        <f t="shared" si="45"/>
        <v>1.9517</v>
      </c>
      <c r="Y25" s="69">
        <v>2291</v>
      </c>
      <c r="Z25" s="69">
        <v>921</v>
      </c>
      <c r="AA25" s="70">
        <v>15007</v>
      </c>
      <c r="AB25" s="71">
        <f t="shared" si="46"/>
        <v>21.40334510561738</v>
      </c>
      <c r="AC25" s="71">
        <f t="shared" si="47"/>
        <v>15.26620910241887</v>
      </c>
      <c r="AD25" s="71">
        <f t="shared" si="48"/>
        <v>6.137136003198507</v>
      </c>
      <c r="AE25" s="72">
        <f t="shared" si="49"/>
        <v>21.4033</v>
      </c>
      <c r="AF25" s="69">
        <v>20</v>
      </c>
      <c r="AG25" s="69">
        <v>54</v>
      </c>
      <c r="AH25" s="70">
        <v>2033</v>
      </c>
      <c r="AI25" s="71">
        <f t="shared" si="50"/>
        <v>3.6399409739301527</v>
      </c>
      <c r="AJ25" s="71">
        <f t="shared" si="51"/>
        <v>0.9837678307919331</v>
      </c>
      <c r="AK25" s="71">
        <f t="shared" si="52"/>
        <v>2.6561731431382194</v>
      </c>
      <c r="AL25" s="72">
        <f t="shared" si="53"/>
        <v>3.6399</v>
      </c>
      <c r="AM25" s="69">
        <v>9</v>
      </c>
      <c r="AN25" s="69">
        <v>230</v>
      </c>
      <c r="AO25" s="70">
        <v>1239</v>
      </c>
      <c r="AP25" s="71">
        <f t="shared" si="54"/>
        <v>19.289749798224374</v>
      </c>
      <c r="AQ25" s="71">
        <f t="shared" si="55"/>
        <v>0.7263922518159807</v>
      </c>
      <c r="AR25" s="71">
        <f t="shared" si="56"/>
        <v>18.563357546408394</v>
      </c>
      <c r="AS25" s="72">
        <f t="shared" si="57"/>
        <v>19.2897</v>
      </c>
      <c r="AT25" s="69"/>
      <c r="AU25" s="69"/>
      <c r="AV25" s="70">
        <v>0.1</v>
      </c>
      <c r="AW25" s="71">
        <f t="shared" si="58"/>
        <v>0</v>
      </c>
      <c r="AX25" s="71">
        <f t="shared" si="59"/>
        <v>0</v>
      </c>
      <c r="AY25" s="71">
        <f t="shared" si="60"/>
        <v>0</v>
      </c>
      <c r="AZ25" s="72">
        <f t="shared" si="61"/>
        <v>0</v>
      </c>
      <c r="BA25" s="69"/>
      <c r="BB25" s="69"/>
      <c r="BC25" s="70">
        <v>0.1</v>
      </c>
      <c r="BD25" s="71">
        <f t="shared" si="62"/>
        <v>0</v>
      </c>
      <c r="BE25" s="71">
        <f t="shared" si="63"/>
        <v>0</v>
      </c>
      <c r="BF25" s="71">
        <f t="shared" si="64"/>
        <v>0</v>
      </c>
      <c r="BG25" s="72">
        <f t="shared" si="65"/>
        <v>0</v>
      </c>
      <c r="BH25" s="73">
        <f t="shared" si="66"/>
        <v>11</v>
      </c>
      <c r="BI25" s="74">
        <f t="shared" si="67"/>
        <v>51.4422</v>
      </c>
      <c r="BJ25" s="67">
        <v>7</v>
      </c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</row>
    <row r="26" spans="1:113" ht="12.75">
      <c r="A26" s="87">
        <v>8</v>
      </c>
      <c r="B26" s="68" t="s">
        <v>81</v>
      </c>
      <c r="C26" s="68" t="s">
        <v>82</v>
      </c>
      <c r="D26" s="69">
        <v>206</v>
      </c>
      <c r="E26" s="69">
        <v>188</v>
      </c>
      <c r="F26" s="70">
        <v>21827</v>
      </c>
      <c r="G26" s="71">
        <f t="shared" si="34"/>
        <v>1.8051037705593989</v>
      </c>
      <c r="H26" s="71">
        <f t="shared" si="35"/>
        <v>0.9437852201401933</v>
      </c>
      <c r="I26" s="71">
        <f t="shared" si="36"/>
        <v>0.8613185504192055</v>
      </c>
      <c r="J26" s="72">
        <f t="shared" si="37"/>
        <v>1.8051</v>
      </c>
      <c r="K26" s="69">
        <v>1355</v>
      </c>
      <c r="L26" s="69">
        <v>48</v>
      </c>
      <c r="M26" s="70">
        <v>15007</v>
      </c>
      <c r="N26" s="71">
        <f t="shared" si="38"/>
        <v>9.34897048044246</v>
      </c>
      <c r="O26" s="71">
        <f t="shared" si="39"/>
        <v>9.029119744119411</v>
      </c>
      <c r="P26" s="71">
        <f t="shared" si="40"/>
        <v>0.3198507363230492</v>
      </c>
      <c r="Q26" s="72">
        <f t="shared" si="41"/>
        <v>9.349</v>
      </c>
      <c r="R26" s="69">
        <v>37</v>
      </c>
      <c r="S26" s="69">
        <v>36</v>
      </c>
      <c r="T26" s="70">
        <v>1363</v>
      </c>
      <c r="U26" s="71">
        <f t="shared" si="42"/>
        <v>5.3558327219369035</v>
      </c>
      <c r="V26" s="71">
        <f t="shared" si="43"/>
        <v>2.714600146735143</v>
      </c>
      <c r="W26" s="71">
        <f t="shared" si="44"/>
        <v>2.641232575201761</v>
      </c>
      <c r="X26" s="72">
        <f t="shared" si="45"/>
        <v>5.3558</v>
      </c>
      <c r="Y26" s="69">
        <v>20</v>
      </c>
      <c r="Z26" s="69">
        <v>199</v>
      </c>
      <c r="AA26" s="70">
        <v>2904</v>
      </c>
      <c r="AB26" s="71">
        <f t="shared" si="46"/>
        <v>7.541322314049586</v>
      </c>
      <c r="AC26" s="71">
        <f t="shared" si="47"/>
        <v>0.6887052341597797</v>
      </c>
      <c r="AD26" s="71">
        <f t="shared" si="48"/>
        <v>6.852617079889807</v>
      </c>
      <c r="AE26" s="72">
        <f t="shared" si="49"/>
        <v>7.5413</v>
      </c>
      <c r="AF26" s="69">
        <v>1591</v>
      </c>
      <c r="AG26" s="69">
        <v>509</v>
      </c>
      <c r="AH26" s="70">
        <v>6795</v>
      </c>
      <c r="AI26" s="71">
        <f t="shared" si="50"/>
        <v>30.90507726269316</v>
      </c>
      <c r="AJ26" s="71">
        <f t="shared" si="51"/>
        <v>23.414275202354673</v>
      </c>
      <c r="AK26" s="71">
        <f t="shared" si="52"/>
        <v>7.490802060338485</v>
      </c>
      <c r="AL26" s="72">
        <f t="shared" si="53"/>
        <v>30.9051</v>
      </c>
      <c r="AM26" s="69">
        <v>108</v>
      </c>
      <c r="AN26" s="69"/>
      <c r="AO26" s="70">
        <v>22463</v>
      </c>
      <c r="AP26" s="71">
        <f t="shared" si="54"/>
        <v>0.4807906334861773</v>
      </c>
      <c r="AQ26" s="71">
        <f t="shared" si="55"/>
        <v>0.4807906334861773</v>
      </c>
      <c r="AR26" s="71">
        <f t="shared" si="56"/>
        <v>0</v>
      </c>
      <c r="AS26" s="72">
        <f t="shared" si="57"/>
        <v>0.4808</v>
      </c>
      <c r="AT26" s="69"/>
      <c r="AU26" s="69"/>
      <c r="AV26" s="70">
        <v>0.1</v>
      </c>
      <c r="AW26" s="71">
        <f t="shared" si="58"/>
        <v>0</v>
      </c>
      <c r="AX26" s="71">
        <f t="shared" si="59"/>
        <v>0</v>
      </c>
      <c r="AY26" s="71">
        <f t="shared" si="60"/>
        <v>0</v>
      </c>
      <c r="AZ26" s="72">
        <f t="shared" si="61"/>
        <v>0</v>
      </c>
      <c r="BA26" s="69"/>
      <c r="BB26" s="69"/>
      <c r="BC26" s="70">
        <v>0.1</v>
      </c>
      <c r="BD26" s="71">
        <f t="shared" si="62"/>
        <v>0</v>
      </c>
      <c r="BE26" s="71">
        <f t="shared" si="63"/>
        <v>0</v>
      </c>
      <c r="BF26" s="71">
        <f t="shared" si="64"/>
        <v>0</v>
      </c>
      <c r="BG26" s="72">
        <f t="shared" si="65"/>
        <v>0</v>
      </c>
      <c r="BH26" s="73">
        <f t="shared" si="66"/>
        <v>11</v>
      </c>
      <c r="BI26" s="74">
        <f t="shared" si="67"/>
        <v>55.4371</v>
      </c>
      <c r="BJ26" s="67">
        <v>8</v>
      </c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</row>
    <row r="27" spans="1:113" ht="12.75">
      <c r="A27" s="87">
        <v>9</v>
      </c>
      <c r="B27" s="68" t="s">
        <v>94</v>
      </c>
      <c r="C27" s="68" t="s">
        <v>95</v>
      </c>
      <c r="D27" s="69">
        <v>406</v>
      </c>
      <c r="E27" s="69">
        <v>71</v>
      </c>
      <c r="F27" s="70">
        <v>2084</v>
      </c>
      <c r="G27" s="71">
        <f t="shared" si="34"/>
        <v>22.888675623800385</v>
      </c>
      <c r="H27" s="71">
        <f t="shared" si="35"/>
        <v>19.481765834932823</v>
      </c>
      <c r="I27" s="71">
        <f t="shared" si="36"/>
        <v>3.4069097888675626</v>
      </c>
      <c r="J27" s="72">
        <f t="shared" si="37"/>
        <v>22.8887</v>
      </c>
      <c r="K27" s="69">
        <v>149</v>
      </c>
      <c r="L27" s="69">
        <v>140</v>
      </c>
      <c r="M27" s="70">
        <v>1186</v>
      </c>
      <c r="N27" s="71">
        <f t="shared" si="38"/>
        <v>24.367622259696457</v>
      </c>
      <c r="O27" s="71">
        <f t="shared" si="39"/>
        <v>12.563237774030354</v>
      </c>
      <c r="P27" s="71">
        <f t="shared" si="40"/>
        <v>11.804384485666104</v>
      </c>
      <c r="Q27" s="72">
        <f t="shared" si="41"/>
        <v>24.3676</v>
      </c>
      <c r="R27" s="69">
        <v>16</v>
      </c>
      <c r="S27" s="69">
        <v>168</v>
      </c>
      <c r="T27" s="70">
        <v>2033</v>
      </c>
      <c r="U27" s="71">
        <f t="shared" si="42"/>
        <v>9.050664043285785</v>
      </c>
      <c r="V27" s="71">
        <f t="shared" si="43"/>
        <v>0.7870142646335464</v>
      </c>
      <c r="W27" s="71">
        <f t="shared" si="44"/>
        <v>8.263649778652237</v>
      </c>
      <c r="X27" s="72">
        <f t="shared" si="45"/>
        <v>9.0507</v>
      </c>
      <c r="Y27" s="69">
        <v>182</v>
      </c>
      <c r="Z27" s="69">
        <v>21</v>
      </c>
      <c r="AA27" s="70">
        <v>1239</v>
      </c>
      <c r="AB27" s="71">
        <f t="shared" si="46"/>
        <v>16.384180790960453</v>
      </c>
      <c r="AC27" s="71">
        <f t="shared" si="47"/>
        <v>14.689265536723164</v>
      </c>
      <c r="AD27" s="71">
        <f t="shared" si="48"/>
        <v>1.694915254237288</v>
      </c>
      <c r="AE27" s="72">
        <f t="shared" si="49"/>
        <v>16.3842</v>
      </c>
      <c r="AF27" s="69">
        <v>12</v>
      </c>
      <c r="AG27" s="69">
        <v>32</v>
      </c>
      <c r="AH27" s="70">
        <v>653</v>
      </c>
      <c r="AI27" s="71">
        <f t="shared" si="50"/>
        <v>6.738131699846861</v>
      </c>
      <c r="AJ27" s="71">
        <f t="shared" si="51"/>
        <v>1.8376722817764166</v>
      </c>
      <c r="AK27" s="71">
        <f t="shared" si="52"/>
        <v>4.900459418070445</v>
      </c>
      <c r="AL27" s="72">
        <f t="shared" si="53"/>
        <v>6.7381</v>
      </c>
      <c r="AM27" s="69"/>
      <c r="AN27" s="69">
        <v>8</v>
      </c>
      <c r="AO27" s="70">
        <v>748</v>
      </c>
      <c r="AP27" s="71">
        <f t="shared" si="54"/>
        <v>1.0695187165775402</v>
      </c>
      <c r="AQ27" s="71">
        <f t="shared" si="55"/>
        <v>0</v>
      </c>
      <c r="AR27" s="71">
        <f t="shared" si="56"/>
        <v>1.06951871657754</v>
      </c>
      <c r="AS27" s="72">
        <f t="shared" si="57"/>
        <v>1.0695</v>
      </c>
      <c r="AT27" s="69"/>
      <c r="AU27" s="69"/>
      <c r="AV27" s="70">
        <v>0.1</v>
      </c>
      <c r="AW27" s="71">
        <f t="shared" si="58"/>
        <v>0</v>
      </c>
      <c r="AX27" s="71">
        <f t="shared" si="59"/>
        <v>0</v>
      </c>
      <c r="AY27" s="71">
        <f t="shared" si="60"/>
        <v>0</v>
      </c>
      <c r="AZ27" s="72">
        <f t="shared" si="61"/>
        <v>0</v>
      </c>
      <c r="BA27" s="69"/>
      <c r="BB27" s="69"/>
      <c r="BC27" s="70">
        <v>0.1</v>
      </c>
      <c r="BD27" s="71">
        <f t="shared" si="62"/>
        <v>0</v>
      </c>
      <c r="BE27" s="71">
        <f t="shared" si="63"/>
        <v>0</v>
      </c>
      <c r="BF27" s="71">
        <f t="shared" si="64"/>
        <v>0</v>
      </c>
      <c r="BG27" s="72">
        <f t="shared" si="65"/>
        <v>0</v>
      </c>
      <c r="BH27" s="73">
        <f t="shared" si="66"/>
        <v>11</v>
      </c>
      <c r="BI27" s="74">
        <f t="shared" si="67"/>
        <v>80.4988</v>
      </c>
      <c r="BJ27" s="75">
        <v>9</v>
      </c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</row>
    <row r="28" spans="1:113" ht="12.75">
      <c r="A28" s="87">
        <v>10</v>
      </c>
      <c r="B28" s="68" t="s">
        <v>84</v>
      </c>
      <c r="C28" s="68" t="s">
        <v>85</v>
      </c>
      <c r="D28" s="69">
        <v>3071</v>
      </c>
      <c r="E28" s="69">
        <v>202</v>
      </c>
      <c r="F28" s="70">
        <v>19691</v>
      </c>
      <c r="G28" s="71">
        <f t="shared" si="34"/>
        <v>16.621806916865573</v>
      </c>
      <c r="H28" s="71">
        <f t="shared" si="35"/>
        <v>15.595957544055661</v>
      </c>
      <c r="I28" s="71">
        <f t="shared" si="36"/>
        <v>1.0258493728099132</v>
      </c>
      <c r="J28" s="72">
        <f t="shared" si="37"/>
        <v>16.6218</v>
      </c>
      <c r="K28" s="69">
        <v>34</v>
      </c>
      <c r="L28" s="69">
        <v>1483</v>
      </c>
      <c r="M28" s="70">
        <v>6005</v>
      </c>
      <c r="N28" s="71">
        <f t="shared" si="38"/>
        <v>25.262281432139883</v>
      </c>
      <c r="O28" s="71">
        <f t="shared" si="39"/>
        <v>0.5661948376353039</v>
      </c>
      <c r="P28" s="71">
        <f t="shared" si="40"/>
        <v>24.696086594504578</v>
      </c>
      <c r="Q28" s="72">
        <f t="shared" si="41"/>
        <v>25.2623</v>
      </c>
      <c r="R28" s="69">
        <v>34</v>
      </c>
      <c r="S28" s="69">
        <v>1164</v>
      </c>
      <c r="T28" s="70">
        <v>6795</v>
      </c>
      <c r="U28" s="71">
        <f t="shared" si="42"/>
        <v>17.630610743193525</v>
      </c>
      <c r="V28" s="71">
        <f t="shared" si="43"/>
        <v>0.5003679175864606</v>
      </c>
      <c r="W28" s="71">
        <f t="shared" si="44"/>
        <v>17.130242825607063</v>
      </c>
      <c r="X28" s="72">
        <f t="shared" si="45"/>
        <v>17.6306</v>
      </c>
      <c r="Y28" s="69">
        <v>1256</v>
      </c>
      <c r="Z28" s="69">
        <v>2691</v>
      </c>
      <c r="AA28" s="70">
        <v>15007</v>
      </c>
      <c r="AB28" s="71">
        <f t="shared" si="46"/>
        <v>26.30105950556407</v>
      </c>
      <c r="AC28" s="71">
        <f t="shared" si="47"/>
        <v>8.369427600453122</v>
      </c>
      <c r="AD28" s="71">
        <f t="shared" si="48"/>
        <v>17.931631905110947</v>
      </c>
      <c r="AE28" s="72">
        <f t="shared" si="49"/>
        <v>26.3011</v>
      </c>
      <c r="AF28" s="69">
        <v>6</v>
      </c>
      <c r="AG28" s="69">
        <v>34</v>
      </c>
      <c r="AH28" s="70">
        <v>1363</v>
      </c>
      <c r="AI28" s="71">
        <f t="shared" si="50"/>
        <v>2.93470286133529</v>
      </c>
      <c r="AJ28" s="71">
        <f t="shared" si="51"/>
        <v>0.4402054292002935</v>
      </c>
      <c r="AK28" s="71">
        <f t="shared" si="52"/>
        <v>2.494497432134996</v>
      </c>
      <c r="AL28" s="72">
        <f t="shared" si="53"/>
        <v>2.9347</v>
      </c>
      <c r="AM28" s="69">
        <v>199</v>
      </c>
      <c r="AN28" s="69"/>
      <c r="AO28" s="70">
        <v>21827</v>
      </c>
      <c r="AP28" s="71">
        <f t="shared" si="54"/>
        <v>0.9117148485820314</v>
      </c>
      <c r="AQ28" s="71">
        <f t="shared" si="55"/>
        <v>0.9117148485820314</v>
      </c>
      <c r="AR28" s="71">
        <f t="shared" si="56"/>
        <v>0</v>
      </c>
      <c r="AS28" s="72">
        <f t="shared" si="57"/>
        <v>0.9117</v>
      </c>
      <c r="AT28" s="69"/>
      <c r="AU28" s="69"/>
      <c r="AV28" s="70">
        <v>0.1</v>
      </c>
      <c r="AW28" s="71">
        <f t="shared" si="58"/>
        <v>0</v>
      </c>
      <c r="AX28" s="71">
        <f t="shared" si="59"/>
        <v>0</v>
      </c>
      <c r="AY28" s="71">
        <f t="shared" si="60"/>
        <v>0</v>
      </c>
      <c r="AZ28" s="72">
        <f t="shared" si="61"/>
        <v>0</v>
      </c>
      <c r="BA28" s="69"/>
      <c r="BB28" s="69"/>
      <c r="BC28" s="70">
        <v>0.1</v>
      </c>
      <c r="BD28" s="71">
        <f t="shared" si="62"/>
        <v>0</v>
      </c>
      <c r="BE28" s="71">
        <f t="shared" si="63"/>
        <v>0</v>
      </c>
      <c r="BF28" s="71">
        <f t="shared" si="64"/>
        <v>0</v>
      </c>
      <c r="BG28" s="72">
        <f t="shared" si="65"/>
        <v>0</v>
      </c>
      <c r="BH28" s="73">
        <f t="shared" si="66"/>
        <v>11</v>
      </c>
      <c r="BI28" s="74">
        <f t="shared" si="67"/>
        <v>89.66220000000001</v>
      </c>
      <c r="BJ28" s="67">
        <v>10</v>
      </c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</row>
    <row r="29" spans="1:62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</sheetData>
  <sheetProtection password="D4ED" sheet="1" objects="1" scenarios="1"/>
  <conditionalFormatting sqref="F5:F28 M5:M28 T5:T28 AA5:AA28 AH5:AH28 AO5:AO28 AV5:AV28 BC5:BC28">
    <cfRule type="cellIs" priority="21" dxfId="0" operator="lessThan">
      <formula>100</formula>
    </cfRule>
  </conditionalFormatting>
  <conditionalFormatting sqref="BH15:BH18">
    <cfRule type="cellIs" priority="13" dxfId="0" operator="lessThan">
      <formula>6</formula>
    </cfRule>
    <cfRule type="cellIs" priority="14" dxfId="0" operator="lessThan">
      <formula>8</formula>
    </cfRule>
  </conditionalFormatting>
  <conditionalFormatting sqref="BE5:BF28 AX5:AY28 AQ5:AR28 AJ5:AK28 AC5:AD28 V5:W28 O5:P28 H5:I28">
    <cfRule type="cellIs" priority="11" dxfId="0" operator="greaterThan">
      <formula>25</formula>
    </cfRule>
  </conditionalFormatting>
  <conditionalFormatting sqref="BH19:BH28 BH5:BH14">
    <cfRule type="cellIs" priority="3" dxfId="0" operator="lessThan">
      <formula>6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52"/>
  <sheetViews>
    <sheetView zoomScale="115" zoomScaleNormal="115" zoomScalePageLayoutView="0" workbookViewId="0" topLeftCell="A25">
      <selection activeCell="R45" sqref="R45"/>
    </sheetView>
  </sheetViews>
  <sheetFormatPr defaultColWidth="8.8515625" defaultRowHeight="12.75"/>
  <cols>
    <col min="1" max="1" width="4.00390625" style="2" bestFit="1" customWidth="1"/>
    <col min="2" max="2" width="22.140625" style="2" customWidth="1"/>
    <col min="3" max="3" width="20.57421875" style="2" customWidth="1"/>
    <col min="4" max="4" width="4.57421875" style="2" bestFit="1" customWidth="1"/>
    <col min="5" max="5" width="4.28125" style="2" customWidth="1"/>
    <col min="6" max="6" width="6.00390625" style="2" customWidth="1"/>
    <col min="7" max="7" width="8.28125" style="2" hidden="1" customWidth="1"/>
    <col min="8" max="9" width="2.7109375" style="2" hidden="1" customWidth="1"/>
    <col min="10" max="10" width="7.28125" style="2" customWidth="1"/>
    <col min="11" max="11" width="4.421875" style="2" bestFit="1" customWidth="1"/>
    <col min="12" max="12" width="4.57421875" style="2" bestFit="1" customWidth="1"/>
    <col min="13" max="13" width="6.28125" style="2" bestFit="1" customWidth="1"/>
    <col min="14" max="14" width="9.140625" style="2" hidden="1" customWidth="1"/>
    <col min="15" max="16" width="2.7109375" style="2" hidden="1" customWidth="1"/>
    <col min="17" max="17" width="7.8515625" style="2" customWidth="1"/>
    <col min="18" max="19" width="4.57421875" style="2" bestFit="1" customWidth="1"/>
    <col min="20" max="20" width="5.57421875" style="2" customWidth="1"/>
    <col min="21" max="21" width="8.28125" style="2" hidden="1" customWidth="1"/>
    <col min="22" max="23" width="2.7109375" style="2" hidden="1" customWidth="1"/>
    <col min="24" max="24" width="8.00390625" style="2" customWidth="1"/>
    <col min="25" max="26" width="4.57421875" style="2" hidden="1" customWidth="1"/>
    <col min="27" max="27" width="6.28125" style="2" hidden="1" customWidth="1"/>
    <col min="28" max="28" width="8.28125" style="2" hidden="1" customWidth="1"/>
    <col min="29" max="30" width="2.7109375" style="2" hidden="1" customWidth="1"/>
    <col min="31" max="31" width="8.28125" style="2" hidden="1" customWidth="1"/>
    <col min="32" max="32" width="4.57421875" style="2" hidden="1" customWidth="1"/>
    <col min="33" max="33" width="4.421875" style="2" hidden="1" customWidth="1"/>
    <col min="34" max="34" width="6.28125" style="2" hidden="1" customWidth="1"/>
    <col min="35" max="35" width="8.28125" style="2" hidden="1" customWidth="1"/>
    <col min="36" max="37" width="2.7109375" style="2" hidden="1" customWidth="1"/>
    <col min="38" max="38" width="7.7109375" style="2" hidden="1" customWidth="1"/>
    <col min="39" max="39" width="4.57421875" style="2" hidden="1" customWidth="1"/>
    <col min="40" max="40" width="3.8515625" style="2" hidden="1" customWidth="1"/>
    <col min="41" max="41" width="6.28125" style="2" hidden="1" customWidth="1"/>
    <col min="42" max="42" width="8.28125" style="2" hidden="1" customWidth="1"/>
    <col min="43" max="44" width="2.7109375" style="2" hidden="1" customWidth="1"/>
    <col min="45" max="45" width="8.00390625" style="2" hidden="1" customWidth="1"/>
    <col min="46" max="46" width="4.57421875" style="2" hidden="1" customWidth="1"/>
    <col min="47" max="47" width="4.28125" style="2" hidden="1" customWidth="1"/>
    <col min="48" max="48" width="6.28125" style="2" hidden="1" customWidth="1"/>
    <col min="49" max="49" width="8.28125" style="2" hidden="1" customWidth="1"/>
    <col min="50" max="51" width="2.7109375" style="2" hidden="1" customWidth="1"/>
    <col min="52" max="52" width="8.00390625" style="2" hidden="1" customWidth="1"/>
    <col min="53" max="53" width="4.57421875" style="2" hidden="1" customWidth="1"/>
    <col min="54" max="54" width="3.7109375" style="2" hidden="1" customWidth="1"/>
    <col min="55" max="55" width="6.28125" style="2" hidden="1" customWidth="1"/>
    <col min="56" max="56" width="8.28125" style="2" hidden="1" customWidth="1"/>
    <col min="57" max="58" width="2.7109375" style="2" hidden="1" customWidth="1"/>
    <col min="59" max="59" width="8.00390625" style="2" hidden="1" customWidth="1"/>
    <col min="60" max="60" width="3.8515625" style="2" customWidth="1"/>
    <col min="61" max="61" width="11.421875" style="2" customWidth="1"/>
    <col min="62" max="62" width="5.57421875" style="2" customWidth="1"/>
    <col min="63" max="16384" width="8.8515625" style="2" customWidth="1"/>
  </cols>
  <sheetData>
    <row r="1" spans="1:63" ht="15">
      <c r="A1" s="59"/>
      <c r="B1" s="60" t="s">
        <v>17</v>
      </c>
      <c r="C1" s="60"/>
      <c r="D1" s="59"/>
      <c r="E1" s="59"/>
      <c r="F1" s="61"/>
      <c r="G1" s="61"/>
      <c r="H1" s="61"/>
      <c r="I1" s="61"/>
      <c r="J1" s="61"/>
      <c r="K1" s="59"/>
      <c r="L1" s="59"/>
      <c r="M1" s="61"/>
      <c r="N1" s="61"/>
      <c r="O1" s="61"/>
      <c r="P1" s="61"/>
      <c r="Q1" s="61"/>
      <c r="R1" s="59"/>
      <c r="S1" s="59"/>
      <c r="T1" s="61"/>
      <c r="U1" s="61"/>
      <c r="V1" s="61"/>
      <c r="W1" s="61"/>
      <c r="X1" s="61"/>
      <c r="Y1" s="59"/>
      <c r="Z1" s="59"/>
      <c r="AA1" s="61"/>
      <c r="AB1" s="61"/>
      <c r="AC1" s="61"/>
      <c r="AD1" s="61"/>
      <c r="AE1" s="61"/>
      <c r="AF1" s="59"/>
      <c r="AG1" s="59"/>
      <c r="AH1" s="62"/>
      <c r="AI1" s="59"/>
      <c r="AJ1" s="61"/>
      <c r="AK1" s="61"/>
      <c r="AL1" s="59"/>
      <c r="AM1" s="59"/>
      <c r="AN1" s="59"/>
      <c r="AO1" s="62"/>
      <c r="AP1" s="59"/>
      <c r="AQ1" s="61"/>
      <c r="AR1" s="61"/>
      <c r="AS1" s="59"/>
      <c r="AT1" s="59"/>
      <c r="AU1" s="59"/>
      <c r="AV1" s="62"/>
      <c r="AW1" s="59"/>
      <c r="AX1" s="61"/>
      <c r="AY1" s="61"/>
      <c r="AZ1" s="59"/>
      <c r="BA1" s="59"/>
      <c r="BB1" s="59"/>
      <c r="BC1" s="62"/>
      <c r="BD1" s="59"/>
      <c r="BE1" s="61"/>
      <c r="BF1" s="61"/>
      <c r="BG1" s="59"/>
      <c r="BH1" s="59"/>
      <c r="BI1" s="63"/>
      <c r="BJ1" s="63"/>
      <c r="BK1" s="63"/>
    </row>
    <row r="2" spans="1:63" ht="15">
      <c r="A2" s="59"/>
      <c r="B2" s="60"/>
      <c r="C2" s="60"/>
      <c r="D2" s="59"/>
      <c r="E2" s="59"/>
      <c r="F2" s="61"/>
      <c r="G2" s="61"/>
      <c r="H2" s="61"/>
      <c r="I2" s="61"/>
      <c r="J2" s="61"/>
      <c r="K2" s="59"/>
      <c r="L2" s="59"/>
      <c r="M2" s="61"/>
      <c r="N2" s="61"/>
      <c r="O2" s="61"/>
      <c r="P2" s="61"/>
      <c r="Q2" s="61"/>
      <c r="R2" s="59"/>
      <c r="S2" s="59"/>
      <c r="T2" s="61"/>
      <c r="U2" s="61"/>
      <c r="V2" s="61"/>
      <c r="W2" s="61"/>
      <c r="X2" s="61"/>
      <c r="Y2" s="59"/>
      <c r="Z2" s="59"/>
      <c r="AA2" s="61"/>
      <c r="AB2" s="61"/>
      <c r="AC2" s="61"/>
      <c r="AD2" s="61"/>
      <c r="AE2" s="61"/>
      <c r="AF2" s="59"/>
      <c r="AG2" s="59"/>
      <c r="AH2" s="62"/>
      <c r="AI2" s="59"/>
      <c r="AJ2" s="61"/>
      <c r="AK2" s="61"/>
      <c r="AL2" s="59"/>
      <c r="AM2" s="59"/>
      <c r="AN2" s="59"/>
      <c r="AO2" s="62"/>
      <c r="AP2" s="59"/>
      <c r="AQ2" s="61"/>
      <c r="AR2" s="61"/>
      <c r="AS2" s="59"/>
      <c r="AT2" s="59"/>
      <c r="AU2" s="59"/>
      <c r="AV2" s="62"/>
      <c r="AW2" s="59"/>
      <c r="AX2" s="61"/>
      <c r="AY2" s="61"/>
      <c r="AZ2" s="59"/>
      <c r="BA2" s="59"/>
      <c r="BB2" s="59"/>
      <c r="BC2" s="62"/>
      <c r="BD2" s="59"/>
      <c r="BE2" s="61"/>
      <c r="BF2" s="61"/>
      <c r="BG2" s="59"/>
      <c r="BH2" s="59"/>
      <c r="BI2" s="63"/>
      <c r="BJ2" s="63"/>
      <c r="BK2" s="63"/>
    </row>
    <row r="3" spans="1:63" s="1" customFormat="1" ht="12.75">
      <c r="A3" s="61" t="s">
        <v>6</v>
      </c>
      <c r="B3" s="64" t="s">
        <v>5</v>
      </c>
      <c r="C3" s="64" t="s">
        <v>7</v>
      </c>
      <c r="D3" s="61" t="s">
        <v>3</v>
      </c>
      <c r="E3" s="61" t="s">
        <v>4</v>
      </c>
      <c r="F3" s="61" t="s">
        <v>8</v>
      </c>
      <c r="G3" s="61" t="s">
        <v>2</v>
      </c>
      <c r="H3" s="61"/>
      <c r="I3" s="61"/>
      <c r="J3" s="61" t="s">
        <v>0</v>
      </c>
      <c r="K3" s="61" t="s">
        <v>3</v>
      </c>
      <c r="L3" s="61" t="s">
        <v>4</v>
      </c>
      <c r="M3" s="61" t="s">
        <v>8</v>
      </c>
      <c r="N3" s="61" t="s">
        <v>2</v>
      </c>
      <c r="O3" s="61"/>
      <c r="P3" s="61"/>
      <c r="Q3" s="61" t="s">
        <v>0</v>
      </c>
      <c r="R3" s="61" t="s">
        <v>3</v>
      </c>
      <c r="S3" s="61" t="s">
        <v>4</v>
      </c>
      <c r="T3" s="61" t="s">
        <v>8</v>
      </c>
      <c r="U3" s="61" t="s">
        <v>2</v>
      </c>
      <c r="V3" s="61"/>
      <c r="W3" s="61"/>
      <c r="X3" s="61" t="s">
        <v>0</v>
      </c>
      <c r="Y3" s="61" t="s">
        <v>3</v>
      </c>
      <c r="Z3" s="61" t="s">
        <v>4</v>
      </c>
      <c r="AA3" s="61" t="s">
        <v>8</v>
      </c>
      <c r="AB3" s="61" t="s">
        <v>2</v>
      </c>
      <c r="AC3" s="61"/>
      <c r="AD3" s="61"/>
      <c r="AE3" s="61" t="s">
        <v>0</v>
      </c>
      <c r="AF3" s="61" t="s">
        <v>3</v>
      </c>
      <c r="AG3" s="61" t="s">
        <v>4</v>
      </c>
      <c r="AH3" s="61" t="s">
        <v>8</v>
      </c>
      <c r="AI3" s="61" t="s">
        <v>2</v>
      </c>
      <c r="AJ3" s="61"/>
      <c r="AK3" s="61"/>
      <c r="AL3" s="61" t="s">
        <v>0</v>
      </c>
      <c r="AM3" s="61" t="s">
        <v>3</v>
      </c>
      <c r="AN3" s="61" t="s">
        <v>4</v>
      </c>
      <c r="AO3" s="61" t="s">
        <v>8</v>
      </c>
      <c r="AP3" s="61" t="s">
        <v>2</v>
      </c>
      <c r="AQ3" s="61"/>
      <c r="AR3" s="61"/>
      <c r="AS3" s="61" t="s">
        <v>0</v>
      </c>
      <c r="AT3" s="61" t="s">
        <v>3</v>
      </c>
      <c r="AU3" s="61" t="s">
        <v>4</v>
      </c>
      <c r="AV3" s="61" t="s">
        <v>8</v>
      </c>
      <c r="AW3" s="61" t="s">
        <v>2</v>
      </c>
      <c r="AX3" s="61"/>
      <c r="AY3" s="61"/>
      <c r="AZ3" s="61" t="s">
        <v>0</v>
      </c>
      <c r="BA3" s="61" t="s">
        <v>3</v>
      </c>
      <c r="BB3" s="61" t="s">
        <v>4</v>
      </c>
      <c r="BC3" s="61" t="s">
        <v>8</v>
      </c>
      <c r="BD3" s="61" t="s">
        <v>2</v>
      </c>
      <c r="BE3" s="61"/>
      <c r="BF3" s="61"/>
      <c r="BG3" s="61" t="s">
        <v>0</v>
      </c>
      <c r="BH3" s="65" t="s">
        <v>1</v>
      </c>
      <c r="BI3" s="64" t="s">
        <v>9</v>
      </c>
      <c r="BJ3" s="66" t="s">
        <v>6</v>
      </c>
      <c r="BK3" s="64"/>
    </row>
    <row r="4" spans="1:63" s="1" customFormat="1" ht="12.75">
      <c r="A4" s="61"/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5"/>
      <c r="BI4" s="64"/>
      <c r="BJ4" s="66"/>
      <c r="BK4" s="64"/>
    </row>
    <row r="5" spans="1:63" s="1" customFormat="1" ht="12.75">
      <c r="A5" s="59">
        <v>1</v>
      </c>
      <c r="B5" s="68" t="s">
        <v>228</v>
      </c>
      <c r="C5" s="68" t="s">
        <v>154</v>
      </c>
      <c r="D5" s="69">
        <v>576</v>
      </c>
      <c r="E5" s="69">
        <v>1129</v>
      </c>
      <c r="F5" s="70">
        <v>8570</v>
      </c>
      <c r="G5" s="100">
        <f aca="true" t="shared" si="0" ref="G5:G14">((D5+E5)*100)/F5</f>
        <v>19.894982497082847</v>
      </c>
      <c r="H5" s="71">
        <f>SUM(D5/F5)*100</f>
        <v>6.721120186697783</v>
      </c>
      <c r="I5" s="71">
        <f>SUM(E5/F5)*100</f>
        <v>13.173862310385065</v>
      </c>
      <c r="J5" s="72">
        <f aca="true" t="shared" si="1" ref="J5:J14">ROUND(G5,4)</f>
        <v>19.895</v>
      </c>
      <c r="K5" s="69">
        <v>29</v>
      </c>
      <c r="L5" s="69">
        <v>26</v>
      </c>
      <c r="M5" s="70">
        <v>380</v>
      </c>
      <c r="N5" s="100">
        <f aca="true" t="shared" si="2" ref="N5:N14">((K5+L5)*100)/M5</f>
        <v>14.473684210526315</v>
      </c>
      <c r="O5" s="71">
        <f aca="true" t="shared" si="3" ref="O5:O14">SUM(K5/M5)*100</f>
        <v>7.631578947368421</v>
      </c>
      <c r="P5" s="71">
        <f aca="true" t="shared" si="4" ref="P5:P14">SUM(L5/M5)*100</f>
        <v>6.842105263157896</v>
      </c>
      <c r="Q5" s="72">
        <f aca="true" t="shared" si="5" ref="Q5:Q14">ROUND(N5,4)</f>
        <v>14.4737</v>
      </c>
      <c r="R5" s="69">
        <v>30</v>
      </c>
      <c r="S5" s="69">
        <v>33</v>
      </c>
      <c r="T5" s="70">
        <v>610</v>
      </c>
      <c r="U5" s="100">
        <f aca="true" t="shared" si="6" ref="U5:U14">((R5+S5)*100)/T5</f>
        <v>10.327868852459016</v>
      </c>
      <c r="V5" s="71">
        <f aca="true" t="shared" si="7" ref="V5:V14">SUM(R5/T5)*100</f>
        <v>4.918032786885246</v>
      </c>
      <c r="W5" s="71">
        <f aca="true" t="shared" si="8" ref="W5:W14">SUM(S5/T5)*100</f>
        <v>5.409836065573771</v>
      </c>
      <c r="X5" s="72">
        <f aca="true" t="shared" si="9" ref="X5:X14">ROUND(U5,4)</f>
        <v>10.3279</v>
      </c>
      <c r="Y5" s="69"/>
      <c r="Z5" s="69"/>
      <c r="AA5" s="70">
        <v>0.1</v>
      </c>
      <c r="AB5" s="100">
        <f aca="true" t="shared" si="10" ref="AB5:AB14">((Y5+Z5)*100)/AA5</f>
        <v>0</v>
      </c>
      <c r="AC5" s="71">
        <f aca="true" t="shared" si="11" ref="AC5:AC14">SUM(Y5/AA5)*100</f>
        <v>0</v>
      </c>
      <c r="AD5" s="71">
        <f aca="true" t="shared" si="12" ref="AD5:AD14">SUM(Z5/AA5)*100</f>
        <v>0</v>
      </c>
      <c r="AE5" s="72">
        <f aca="true" t="shared" si="13" ref="AE5:AE14">ROUND(AB5,4)</f>
        <v>0</v>
      </c>
      <c r="AF5" s="69"/>
      <c r="AG5" s="69"/>
      <c r="AH5" s="70">
        <v>0.1</v>
      </c>
      <c r="AI5" s="100">
        <f aca="true" t="shared" si="14" ref="AI5:AI14">((AF5+AG5)*100)/AH5</f>
        <v>0</v>
      </c>
      <c r="AJ5" s="71">
        <f aca="true" t="shared" si="15" ref="AJ5:AJ14">SUM(AF5/AH5)*100</f>
        <v>0</v>
      </c>
      <c r="AK5" s="71">
        <f aca="true" t="shared" si="16" ref="AK5:AK14">SUM(AG5/AH5)*100</f>
        <v>0</v>
      </c>
      <c r="AL5" s="72">
        <f aca="true" t="shared" si="17" ref="AL5:AL14">ROUND(AI5,4)</f>
        <v>0</v>
      </c>
      <c r="AM5" s="69"/>
      <c r="AN5" s="69"/>
      <c r="AO5" s="70">
        <v>0.1</v>
      </c>
      <c r="AP5" s="100">
        <f aca="true" t="shared" si="18" ref="AP5:AP14">((AM5+AN5)*100)/AO5</f>
        <v>0</v>
      </c>
      <c r="AQ5" s="71">
        <f aca="true" t="shared" si="19" ref="AQ5:AQ14">SUM(AM5/AO5)*100</f>
        <v>0</v>
      </c>
      <c r="AR5" s="71">
        <f aca="true" t="shared" si="20" ref="AR5:AR14">SUM(AN5/AO5)*100</f>
        <v>0</v>
      </c>
      <c r="AS5" s="72">
        <f aca="true" t="shared" si="21" ref="AS5:AS14">ROUND(AP5,4)</f>
        <v>0</v>
      </c>
      <c r="AT5" s="69"/>
      <c r="AU5" s="69"/>
      <c r="AV5" s="70">
        <v>0.1</v>
      </c>
      <c r="AW5" s="100">
        <f aca="true" t="shared" si="22" ref="AW5:AW14">((AT5+AU5)*100)/AV5</f>
        <v>0</v>
      </c>
      <c r="AX5" s="71">
        <f aca="true" t="shared" si="23" ref="AX5:AX14">SUM(AT5/AV5)*100</f>
        <v>0</v>
      </c>
      <c r="AY5" s="71">
        <f aca="true" t="shared" si="24" ref="AY5:AY14">SUM(AU5/AV5)*100</f>
        <v>0</v>
      </c>
      <c r="AZ5" s="72">
        <f aca="true" t="shared" si="25" ref="AZ5:AZ14">ROUND(AW5,4)</f>
        <v>0</v>
      </c>
      <c r="BA5" s="69"/>
      <c r="BB5" s="69"/>
      <c r="BC5" s="70">
        <v>0.1</v>
      </c>
      <c r="BD5" s="71">
        <f aca="true" t="shared" si="26" ref="BD5:BD14">((BA5+BB5)*100)/BC5</f>
        <v>0</v>
      </c>
      <c r="BE5" s="71">
        <f aca="true" t="shared" si="27" ref="BE5:BE14">SUM(BA5/BC5)*100</f>
        <v>0</v>
      </c>
      <c r="BF5" s="71">
        <f aca="true" t="shared" si="28" ref="BF5:BF14">SUM(BB5/BC5)*100</f>
        <v>0</v>
      </c>
      <c r="BG5" s="72">
        <f aca="true" t="shared" si="29" ref="BG5:BG14">ROUND(BD5,4)</f>
        <v>0</v>
      </c>
      <c r="BH5" s="73">
        <f aca="true" t="shared" si="30" ref="BH5:BH14">COUNT(D5,E5,K5,L5,R5,S5,Y5,Z5,AF5,AG5,AM5,AN5,AT5,AU5,BA5,BB5)</f>
        <v>6</v>
      </c>
      <c r="BI5" s="74">
        <f aca="true" t="shared" si="31" ref="BI5:BI14">SUM(J5,Q5,X5,AE5,AL5,AS5,AZ5,BG5)</f>
        <v>44.6966</v>
      </c>
      <c r="BJ5" s="67">
        <v>1</v>
      </c>
      <c r="BK5" s="63"/>
    </row>
    <row r="6" spans="1:63" s="1" customFormat="1" ht="12.75">
      <c r="A6" s="59">
        <v>2</v>
      </c>
      <c r="B6" s="68" t="s">
        <v>91</v>
      </c>
      <c r="C6" s="68" t="s">
        <v>92</v>
      </c>
      <c r="D6" s="69">
        <v>21</v>
      </c>
      <c r="E6" s="69">
        <v>3</v>
      </c>
      <c r="F6" s="70">
        <v>160</v>
      </c>
      <c r="G6" s="71">
        <f t="shared" si="0"/>
        <v>15</v>
      </c>
      <c r="H6" s="71">
        <f>SUM(D6/F6)*100</f>
        <v>13.125</v>
      </c>
      <c r="I6" s="71">
        <f>SUM(E6/F6)*100</f>
        <v>1.875</v>
      </c>
      <c r="J6" s="72">
        <f t="shared" si="1"/>
        <v>15</v>
      </c>
      <c r="K6" s="69">
        <v>41</v>
      </c>
      <c r="L6" s="69">
        <v>156</v>
      </c>
      <c r="M6" s="70">
        <v>769</v>
      </c>
      <c r="N6" s="71">
        <f t="shared" si="2"/>
        <v>25.617685305591678</v>
      </c>
      <c r="O6" s="71">
        <f t="shared" si="3"/>
        <v>5.331599479843954</v>
      </c>
      <c r="P6" s="71">
        <f t="shared" si="4"/>
        <v>20.286085825747723</v>
      </c>
      <c r="Q6" s="72">
        <f t="shared" si="5"/>
        <v>25.6177</v>
      </c>
      <c r="R6" s="69">
        <v>18</v>
      </c>
      <c r="S6" s="69">
        <v>3</v>
      </c>
      <c r="T6" s="70">
        <v>380</v>
      </c>
      <c r="U6" s="71">
        <f t="shared" si="6"/>
        <v>5.526315789473684</v>
      </c>
      <c r="V6" s="71">
        <f t="shared" si="7"/>
        <v>4.736842105263158</v>
      </c>
      <c r="W6" s="71">
        <f t="shared" si="8"/>
        <v>0.7894736842105263</v>
      </c>
      <c r="X6" s="72">
        <f t="shared" si="9"/>
        <v>5.5263</v>
      </c>
      <c r="Y6" s="69"/>
      <c r="Z6" s="69"/>
      <c r="AA6" s="70">
        <v>0.1</v>
      </c>
      <c r="AB6" s="71">
        <f t="shared" si="10"/>
        <v>0</v>
      </c>
      <c r="AC6" s="71">
        <f t="shared" si="11"/>
        <v>0</v>
      </c>
      <c r="AD6" s="71">
        <f t="shared" si="12"/>
        <v>0</v>
      </c>
      <c r="AE6" s="72">
        <f t="shared" si="13"/>
        <v>0</v>
      </c>
      <c r="AF6" s="69"/>
      <c r="AG6" s="69"/>
      <c r="AH6" s="70">
        <v>0.1</v>
      </c>
      <c r="AI6" s="71">
        <f t="shared" si="14"/>
        <v>0</v>
      </c>
      <c r="AJ6" s="71">
        <f t="shared" si="15"/>
        <v>0</v>
      </c>
      <c r="AK6" s="71">
        <f t="shared" si="16"/>
        <v>0</v>
      </c>
      <c r="AL6" s="72">
        <f t="shared" si="17"/>
        <v>0</v>
      </c>
      <c r="AM6" s="69"/>
      <c r="AN6" s="69"/>
      <c r="AO6" s="70">
        <v>0.1</v>
      </c>
      <c r="AP6" s="71">
        <f t="shared" si="18"/>
        <v>0</v>
      </c>
      <c r="AQ6" s="71">
        <f t="shared" si="19"/>
        <v>0</v>
      </c>
      <c r="AR6" s="71">
        <f t="shared" si="20"/>
        <v>0</v>
      </c>
      <c r="AS6" s="72">
        <f t="shared" si="21"/>
        <v>0</v>
      </c>
      <c r="AT6" s="69"/>
      <c r="AU6" s="69"/>
      <c r="AV6" s="70">
        <v>0.1</v>
      </c>
      <c r="AW6" s="71">
        <f t="shared" si="22"/>
        <v>0</v>
      </c>
      <c r="AX6" s="71">
        <f t="shared" si="23"/>
        <v>0</v>
      </c>
      <c r="AY6" s="71">
        <f t="shared" si="24"/>
        <v>0</v>
      </c>
      <c r="AZ6" s="72">
        <f t="shared" si="25"/>
        <v>0</v>
      </c>
      <c r="BA6" s="69"/>
      <c r="BB6" s="69"/>
      <c r="BC6" s="70">
        <v>0.1</v>
      </c>
      <c r="BD6" s="71">
        <f t="shared" si="26"/>
        <v>0</v>
      </c>
      <c r="BE6" s="71">
        <f t="shared" si="27"/>
        <v>0</v>
      </c>
      <c r="BF6" s="71">
        <f t="shared" si="28"/>
        <v>0</v>
      </c>
      <c r="BG6" s="72">
        <f t="shared" si="29"/>
        <v>0</v>
      </c>
      <c r="BH6" s="73">
        <f t="shared" si="30"/>
        <v>6</v>
      </c>
      <c r="BI6" s="74">
        <f t="shared" si="31"/>
        <v>46.144</v>
      </c>
      <c r="BJ6" s="67">
        <v>2</v>
      </c>
      <c r="BK6" s="63"/>
    </row>
    <row r="7" spans="1:63" ht="12.75">
      <c r="A7" s="59">
        <v>3</v>
      </c>
      <c r="B7" s="68" t="s">
        <v>175</v>
      </c>
      <c r="C7" s="68" t="s">
        <v>176</v>
      </c>
      <c r="D7" s="69">
        <v>6</v>
      </c>
      <c r="E7" s="69">
        <v>9</v>
      </c>
      <c r="F7" s="70">
        <v>164</v>
      </c>
      <c r="G7" s="71">
        <f t="shared" si="0"/>
        <v>9.146341463414634</v>
      </c>
      <c r="H7" s="71">
        <f>SUM(D7/F7)*100</f>
        <v>3.6585365853658534</v>
      </c>
      <c r="I7" s="71">
        <f>SUM(E7/F7)*100</f>
        <v>5.487804878048781</v>
      </c>
      <c r="J7" s="72">
        <f t="shared" si="1"/>
        <v>9.1463</v>
      </c>
      <c r="K7" s="69">
        <v>23</v>
      </c>
      <c r="L7" s="69">
        <v>13</v>
      </c>
      <c r="M7" s="70">
        <v>219</v>
      </c>
      <c r="N7" s="71">
        <f t="shared" si="2"/>
        <v>16.438356164383563</v>
      </c>
      <c r="O7" s="71">
        <f t="shared" si="3"/>
        <v>10.50228310502283</v>
      </c>
      <c r="P7" s="71">
        <f t="shared" si="4"/>
        <v>5.93607305936073</v>
      </c>
      <c r="Q7" s="72">
        <f t="shared" si="5"/>
        <v>16.4384</v>
      </c>
      <c r="R7" s="69">
        <v>30</v>
      </c>
      <c r="S7" s="69">
        <v>43</v>
      </c>
      <c r="T7" s="70">
        <v>226</v>
      </c>
      <c r="U7" s="71">
        <f t="shared" si="6"/>
        <v>32.30088495575221</v>
      </c>
      <c r="V7" s="71">
        <f t="shared" si="7"/>
        <v>13.274336283185843</v>
      </c>
      <c r="W7" s="71">
        <f t="shared" si="8"/>
        <v>19.02654867256637</v>
      </c>
      <c r="X7" s="72">
        <f t="shared" si="9"/>
        <v>32.3009</v>
      </c>
      <c r="Y7" s="69"/>
      <c r="Z7" s="69"/>
      <c r="AA7" s="70">
        <v>0.1</v>
      </c>
      <c r="AB7" s="71">
        <f t="shared" si="10"/>
        <v>0</v>
      </c>
      <c r="AC7" s="71">
        <f t="shared" si="11"/>
        <v>0</v>
      </c>
      <c r="AD7" s="71">
        <f t="shared" si="12"/>
        <v>0</v>
      </c>
      <c r="AE7" s="72">
        <f t="shared" si="13"/>
        <v>0</v>
      </c>
      <c r="AF7" s="69"/>
      <c r="AG7" s="69"/>
      <c r="AH7" s="70">
        <v>0.1</v>
      </c>
      <c r="AI7" s="71">
        <f t="shared" si="14"/>
        <v>0</v>
      </c>
      <c r="AJ7" s="71">
        <f t="shared" si="15"/>
        <v>0</v>
      </c>
      <c r="AK7" s="71">
        <f t="shared" si="16"/>
        <v>0</v>
      </c>
      <c r="AL7" s="72">
        <f t="shared" si="17"/>
        <v>0</v>
      </c>
      <c r="AM7" s="69"/>
      <c r="AN7" s="69"/>
      <c r="AO7" s="70">
        <v>0.1</v>
      </c>
      <c r="AP7" s="71">
        <f t="shared" si="18"/>
        <v>0</v>
      </c>
      <c r="AQ7" s="71">
        <f t="shared" si="19"/>
        <v>0</v>
      </c>
      <c r="AR7" s="71">
        <f t="shared" si="20"/>
        <v>0</v>
      </c>
      <c r="AS7" s="72">
        <f t="shared" si="21"/>
        <v>0</v>
      </c>
      <c r="AT7" s="69"/>
      <c r="AU7" s="69"/>
      <c r="AV7" s="70">
        <v>0.1</v>
      </c>
      <c r="AW7" s="71">
        <f t="shared" si="22"/>
        <v>0</v>
      </c>
      <c r="AX7" s="71">
        <f t="shared" si="23"/>
        <v>0</v>
      </c>
      <c r="AY7" s="71">
        <f t="shared" si="24"/>
        <v>0</v>
      </c>
      <c r="AZ7" s="72">
        <f t="shared" si="25"/>
        <v>0</v>
      </c>
      <c r="BA7" s="69"/>
      <c r="BB7" s="69"/>
      <c r="BC7" s="70">
        <v>0.1</v>
      </c>
      <c r="BD7" s="71">
        <f t="shared" si="26"/>
        <v>0</v>
      </c>
      <c r="BE7" s="71">
        <f t="shared" si="27"/>
        <v>0</v>
      </c>
      <c r="BF7" s="71">
        <f t="shared" si="28"/>
        <v>0</v>
      </c>
      <c r="BG7" s="72">
        <f t="shared" si="29"/>
        <v>0</v>
      </c>
      <c r="BH7" s="73">
        <f t="shared" si="30"/>
        <v>6</v>
      </c>
      <c r="BI7" s="74">
        <f t="shared" si="31"/>
        <v>57.8856</v>
      </c>
      <c r="BJ7" s="67">
        <v>3</v>
      </c>
      <c r="BK7" s="63"/>
    </row>
    <row r="8" spans="1:63" ht="12.75">
      <c r="A8" s="59">
        <v>4</v>
      </c>
      <c r="B8" s="68" t="s">
        <v>41</v>
      </c>
      <c r="C8" s="68" t="s">
        <v>42</v>
      </c>
      <c r="D8" s="69">
        <v>24</v>
      </c>
      <c r="E8" s="69">
        <v>18</v>
      </c>
      <c r="F8" s="70">
        <v>138</v>
      </c>
      <c r="G8" s="71">
        <f t="shared" si="0"/>
        <v>30.434782608695652</v>
      </c>
      <c r="H8" s="71">
        <f>SUM(D8/F8)*100</f>
        <v>17.391304347826086</v>
      </c>
      <c r="I8" s="71">
        <f>SUM(E8/F8)*100</f>
        <v>13.043478260869565</v>
      </c>
      <c r="J8" s="72">
        <f t="shared" si="1"/>
        <v>30.4348</v>
      </c>
      <c r="K8" s="69">
        <v>1567</v>
      </c>
      <c r="L8" s="69">
        <v>640</v>
      </c>
      <c r="M8" s="70">
        <v>8570</v>
      </c>
      <c r="N8" s="71">
        <f t="shared" si="2"/>
        <v>25.752625437572927</v>
      </c>
      <c r="O8" s="71">
        <f t="shared" si="3"/>
        <v>18.28471411901984</v>
      </c>
      <c r="P8" s="71">
        <f t="shared" si="4"/>
        <v>7.467911318553091</v>
      </c>
      <c r="Q8" s="72">
        <f t="shared" si="5"/>
        <v>25.7526</v>
      </c>
      <c r="R8" s="69">
        <v>147</v>
      </c>
      <c r="S8" s="69">
        <v>69</v>
      </c>
      <c r="T8" s="70">
        <v>2387</v>
      </c>
      <c r="U8" s="71">
        <f t="shared" si="6"/>
        <v>9.049015500628403</v>
      </c>
      <c r="V8" s="71">
        <f t="shared" si="7"/>
        <v>6.158357771260997</v>
      </c>
      <c r="W8" s="71">
        <f t="shared" si="8"/>
        <v>2.8906577293674065</v>
      </c>
      <c r="X8" s="72">
        <f t="shared" si="9"/>
        <v>9.049</v>
      </c>
      <c r="Y8" s="69"/>
      <c r="Z8" s="69"/>
      <c r="AA8" s="70">
        <v>0.1</v>
      </c>
      <c r="AB8" s="71">
        <f t="shared" si="10"/>
        <v>0</v>
      </c>
      <c r="AC8" s="71">
        <f t="shared" si="11"/>
        <v>0</v>
      </c>
      <c r="AD8" s="71">
        <f t="shared" si="12"/>
        <v>0</v>
      </c>
      <c r="AE8" s="72">
        <f t="shared" si="13"/>
        <v>0</v>
      </c>
      <c r="AF8" s="69"/>
      <c r="AG8" s="69"/>
      <c r="AH8" s="70">
        <v>0.1</v>
      </c>
      <c r="AI8" s="71">
        <f t="shared" si="14"/>
        <v>0</v>
      </c>
      <c r="AJ8" s="71">
        <f t="shared" si="15"/>
        <v>0</v>
      </c>
      <c r="AK8" s="71">
        <f t="shared" si="16"/>
        <v>0</v>
      </c>
      <c r="AL8" s="72">
        <f t="shared" si="17"/>
        <v>0</v>
      </c>
      <c r="AM8" s="69"/>
      <c r="AN8" s="69"/>
      <c r="AO8" s="70">
        <v>0.1</v>
      </c>
      <c r="AP8" s="71">
        <f t="shared" si="18"/>
        <v>0</v>
      </c>
      <c r="AQ8" s="71">
        <f t="shared" si="19"/>
        <v>0</v>
      </c>
      <c r="AR8" s="71">
        <f t="shared" si="20"/>
        <v>0</v>
      </c>
      <c r="AS8" s="72">
        <f t="shared" si="21"/>
        <v>0</v>
      </c>
      <c r="AT8" s="69"/>
      <c r="AU8" s="69"/>
      <c r="AV8" s="70">
        <v>0.1</v>
      </c>
      <c r="AW8" s="71">
        <f t="shared" si="22"/>
        <v>0</v>
      </c>
      <c r="AX8" s="71">
        <f t="shared" si="23"/>
        <v>0</v>
      </c>
      <c r="AY8" s="71">
        <f t="shared" si="24"/>
        <v>0</v>
      </c>
      <c r="AZ8" s="72">
        <f t="shared" si="25"/>
        <v>0</v>
      </c>
      <c r="BA8" s="69"/>
      <c r="BB8" s="69"/>
      <c r="BC8" s="70">
        <v>0.1</v>
      </c>
      <c r="BD8" s="71">
        <f t="shared" si="26"/>
        <v>0</v>
      </c>
      <c r="BE8" s="71">
        <f t="shared" si="27"/>
        <v>0</v>
      </c>
      <c r="BF8" s="71">
        <f t="shared" si="28"/>
        <v>0</v>
      </c>
      <c r="BG8" s="72">
        <f t="shared" si="29"/>
        <v>0</v>
      </c>
      <c r="BH8" s="73">
        <f t="shared" si="30"/>
        <v>6</v>
      </c>
      <c r="BI8" s="74">
        <f t="shared" si="31"/>
        <v>65.2364</v>
      </c>
      <c r="BJ8" s="67">
        <v>4</v>
      </c>
      <c r="BK8" s="64"/>
    </row>
    <row r="9" spans="1:63" ht="12.75">
      <c r="A9" s="59">
        <v>5</v>
      </c>
      <c r="B9" s="68" t="s">
        <v>119</v>
      </c>
      <c r="C9" s="68" t="s">
        <v>63</v>
      </c>
      <c r="D9" s="69">
        <v>47</v>
      </c>
      <c r="E9" s="69">
        <v>36</v>
      </c>
      <c r="F9" s="70">
        <v>244</v>
      </c>
      <c r="G9" s="71">
        <f t="shared" si="0"/>
        <v>34.01639344262295</v>
      </c>
      <c r="H9" s="71">
        <f>SUM(D9/F9)*100</f>
        <v>19.262295081967213</v>
      </c>
      <c r="I9" s="71">
        <f>SUM(E9/F9)*100</f>
        <v>14.754098360655737</v>
      </c>
      <c r="J9" s="72">
        <f t="shared" si="1"/>
        <v>34.0164</v>
      </c>
      <c r="K9" s="69">
        <v>246</v>
      </c>
      <c r="L9" s="69">
        <v>321</v>
      </c>
      <c r="M9" s="70">
        <v>3784</v>
      </c>
      <c r="N9" s="71">
        <f t="shared" si="2"/>
        <v>14.984143763213531</v>
      </c>
      <c r="O9" s="71">
        <f t="shared" si="3"/>
        <v>6.501057082452431</v>
      </c>
      <c r="P9" s="71">
        <f t="shared" si="4"/>
        <v>8.4830866807611</v>
      </c>
      <c r="Q9" s="72">
        <f t="shared" si="5"/>
        <v>14.9841</v>
      </c>
      <c r="R9" s="69">
        <v>51</v>
      </c>
      <c r="S9" s="69">
        <v>42</v>
      </c>
      <c r="T9" s="70">
        <v>380</v>
      </c>
      <c r="U9" s="71">
        <f t="shared" si="6"/>
        <v>24.473684210526315</v>
      </c>
      <c r="V9" s="71">
        <f t="shared" si="7"/>
        <v>13.421052631578947</v>
      </c>
      <c r="W9" s="71">
        <f t="shared" si="8"/>
        <v>11.052631578947368</v>
      </c>
      <c r="X9" s="72">
        <f t="shared" si="9"/>
        <v>24.4737</v>
      </c>
      <c r="Y9" s="69"/>
      <c r="Z9" s="69"/>
      <c r="AA9" s="70">
        <v>0.1</v>
      </c>
      <c r="AB9" s="71">
        <f t="shared" si="10"/>
        <v>0</v>
      </c>
      <c r="AC9" s="71">
        <f t="shared" si="11"/>
        <v>0</v>
      </c>
      <c r="AD9" s="71">
        <f t="shared" si="12"/>
        <v>0</v>
      </c>
      <c r="AE9" s="72">
        <f t="shared" si="13"/>
        <v>0</v>
      </c>
      <c r="AF9" s="69"/>
      <c r="AG9" s="69"/>
      <c r="AH9" s="70">
        <v>0.1</v>
      </c>
      <c r="AI9" s="71">
        <f t="shared" si="14"/>
        <v>0</v>
      </c>
      <c r="AJ9" s="71">
        <f t="shared" si="15"/>
        <v>0</v>
      </c>
      <c r="AK9" s="71">
        <f t="shared" si="16"/>
        <v>0</v>
      </c>
      <c r="AL9" s="72">
        <f t="shared" si="17"/>
        <v>0</v>
      </c>
      <c r="AM9" s="69"/>
      <c r="AN9" s="69"/>
      <c r="AO9" s="70">
        <v>0.1</v>
      </c>
      <c r="AP9" s="71">
        <f t="shared" si="18"/>
        <v>0</v>
      </c>
      <c r="AQ9" s="71">
        <f t="shared" si="19"/>
        <v>0</v>
      </c>
      <c r="AR9" s="71">
        <f t="shared" si="20"/>
        <v>0</v>
      </c>
      <c r="AS9" s="72">
        <f t="shared" si="21"/>
        <v>0</v>
      </c>
      <c r="AT9" s="69"/>
      <c r="AU9" s="69"/>
      <c r="AV9" s="70">
        <v>0.1</v>
      </c>
      <c r="AW9" s="71">
        <f t="shared" si="22"/>
        <v>0</v>
      </c>
      <c r="AX9" s="71">
        <f t="shared" si="23"/>
        <v>0</v>
      </c>
      <c r="AY9" s="71">
        <f t="shared" si="24"/>
        <v>0</v>
      </c>
      <c r="AZ9" s="72">
        <f t="shared" si="25"/>
        <v>0</v>
      </c>
      <c r="BA9" s="69"/>
      <c r="BB9" s="69"/>
      <c r="BC9" s="70">
        <v>0.1</v>
      </c>
      <c r="BD9" s="71">
        <f t="shared" si="26"/>
        <v>0</v>
      </c>
      <c r="BE9" s="71">
        <f t="shared" si="27"/>
        <v>0</v>
      </c>
      <c r="BF9" s="71">
        <f t="shared" si="28"/>
        <v>0</v>
      </c>
      <c r="BG9" s="72">
        <f t="shared" si="29"/>
        <v>0</v>
      </c>
      <c r="BH9" s="73">
        <f t="shared" si="30"/>
        <v>6</v>
      </c>
      <c r="BI9" s="74">
        <f t="shared" si="31"/>
        <v>73.4742</v>
      </c>
      <c r="BJ9" s="67">
        <v>5</v>
      </c>
      <c r="BK9" s="63"/>
    </row>
    <row r="10" spans="1:63" ht="12.75">
      <c r="A10" s="59">
        <v>6</v>
      </c>
      <c r="B10" s="68" t="s">
        <v>101</v>
      </c>
      <c r="C10" s="68" t="s">
        <v>102</v>
      </c>
      <c r="D10" s="69">
        <v>9</v>
      </c>
      <c r="E10" s="69">
        <v>159</v>
      </c>
      <c r="F10" s="70">
        <v>1265</v>
      </c>
      <c r="G10" s="71">
        <f t="shared" si="0"/>
        <v>13.280632411067193</v>
      </c>
      <c r="H10" s="71">
        <f>SUM(D8/F8)*100</f>
        <v>17.391304347826086</v>
      </c>
      <c r="I10" s="71">
        <f>SUM(E8/F8)*100</f>
        <v>13.043478260869565</v>
      </c>
      <c r="J10" s="72">
        <f t="shared" si="1"/>
        <v>13.2806</v>
      </c>
      <c r="K10" s="69">
        <v>3</v>
      </c>
      <c r="L10" s="69">
        <v>26</v>
      </c>
      <c r="M10" s="70">
        <v>769</v>
      </c>
      <c r="N10" s="71">
        <f t="shared" si="2"/>
        <v>3.7711313394018204</v>
      </c>
      <c r="O10" s="71">
        <f t="shared" si="3"/>
        <v>0.3901170351105332</v>
      </c>
      <c r="P10" s="71">
        <f t="shared" si="4"/>
        <v>3.3810143042912877</v>
      </c>
      <c r="Q10" s="72">
        <f t="shared" si="5"/>
        <v>3.7711</v>
      </c>
      <c r="R10" s="69">
        <v>5</v>
      </c>
      <c r="S10" s="69"/>
      <c r="T10" s="70">
        <v>380</v>
      </c>
      <c r="U10" s="71">
        <f t="shared" si="6"/>
        <v>1.3157894736842106</v>
      </c>
      <c r="V10" s="71">
        <f t="shared" si="7"/>
        <v>1.3157894736842104</v>
      </c>
      <c r="W10" s="71">
        <f t="shared" si="8"/>
        <v>0</v>
      </c>
      <c r="X10" s="72">
        <f t="shared" si="9"/>
        <v>1.3158</v>
      </c>
      <c r="Y10" s="69"/>
      <c r="Z10" s="69"/>
      <c r="AA10" s="70">
        <v>0.1</v>
      </c>
      <c r="AB10" s="71">
        <f t="shared" si="10"/>
        <v>0</v>
      </c>
      <c r="AC10" s="71">
        <f t="shared" si="11"/>
        <v>0</v>
      </c>
      <c r="AD10" s="71">
        <f t="shared" si="12"/>
        <v>0</v>
      </c>
      <c r="AE10" s="72">
        <f t="shared" si="13"/>
        <v>0</v>
      </c>
      <c r="AF10" s="69"/>
      <c r="AG10" s="69"/>
      <c r="AH10" s="70">
        <v>0.1</v>
      </c>
      <c r="AI10" s="71">
        <f t="shared" si="14"/>
        <v>0</v>
      </c>
      <c r="AJ10" s="71">
        <f t="shared" si="15"/>
        <v>0</v>
      </c>
      <c r="AK10" s="71">
        <f t="shared" si="16"/>
        <v>0</v>
      </c>
      <c r="AL10" s="72">
        <f t="shared" si="17"/>
        <v>0</v>
      </c>
      <c r="AM10" s="69"/>
      <c r="AN10" s="69"/>
      <c r="AO10" s="70">
        <v>0.1</v>
      </c>
      <c r="AP10" s="71">
        <f t="shared" si="18"/>
        <v>0</v>
      </c>
      <c r="AQ10" s="71">
        <f t="shared" si="19"/>
        <v>0</v>
      </c>
      <c r="AR10" s="71">
        <f t="shared" si="20"/>
        <v>0</v>
      </c>
      <c r="AS10" s="72">
        <f t="shared" si="21"/>
        <v>0</v>
      </c>
      <c r="AT10" s="69"/>
      <c r="AU10" s="69"/>
      <c r="AV10" s="70">
        <v>0.1</v>
      </c>
      <c r="AW10" s="71">
        <f t="shared" si="22"/>
        <v>0</v>
      </c>
      <c r="AX10" s="71">
        <f t="shared" si="23"/>
        <v>0</v>
      </c>
      <c r="AY10" s="71">
        <f t="shared" si="24"/>
        <v>0</v>
      </c>
      <c r="AZ10" s="72">
        <f t="shared" si="25"/>
        <v>0</v>
      </c>
      <c r="BA10" s="69"/>
      <c r="BB10" s="69"/>
      <c r="BC10" s="70">
        <v>0.1</v>
      </c>
      <c r="BD10" s="71">
        <f t="shared" si="26"/>
        <v>0</v>
      </c>
      <c r="BE10" s="71">
        <f t="shared" si="27"/>
        <v>0</v>
      </c>
      <c r="BF10" s="71">
        <f t="shared" si="28"/>
        <v>0</v>
      </c>
      <c r="BG10" s="72">
        <f t="shared" si="29"/>
        <v>0</v>
      </c>
      <c r="BH10" s="73">
        <f t="shared" si="30"/>
        <v>5</v>
      </c>
      <c r="BI10" s="74">
        <f t="shared" si="31"/>
        <v>18.3675</v>
      </c>
      <c r="BJ10" s="67">
        <v>6</v>
      </c>
      <c r="BK10" s="63"/>
    </row>
    <row r="11" spans="1:63" ht="12.75">
      <c r="A11" s="59">
        <v>7</v>
      </c>
      <c r="B11" s="68" t="s">
        <v>88</v>
      </c>
      <c r="C11" s="68" t="s">
        <v>47</v>
      </c>
      <c r="D11" s="69"/>
      <c r="E11" s="69">
        <v>141</v>
      </c>
      <c r="F11" s="70">
        <v>8570</v>
      </c>
      <c r="G11" s="71">
        <f t="shared" si="0"/>
        <v>1.645274212368728</v>
      </c>
      <c r="H11" s="71">
        <f>SUM(D11/F11)*100</f>
        <v>0</v>
      </c>
      <c r="I11" s="71">
        <f>SUM(E11/F11)*100</f>
        <v>1.6452742123687283</v>
      </c>
      <c r="J11" s="72">
        <f t="shared" si="1"/>
        <v>1.6453</v>
      </c>
      <c r="K11" s="69">
        <v>696</v>
      </c>
      <c r="L11" s="69">
        <v>752</v>
      </c>
      <c r="M11" s="70">
        <v>3874</v>
      </c>
      <c r="N11" s="71">
        <f t="shared" si="2"/>
        <v>37.37738771295818</v>
      </c>
      <c r="O11" s="71">
        <f t="shared" si="3"/>
        <v>17.965926690758906</v>
      </c>
      <c r="P11" s="71">
        <f t="shared" si="4"/>
        <v>19.411461022199276</v>
      </c>
      <c r="Q11" s="72">
        <f t="shared" si="5"/>
        <v>37.3774</v>
      </c>
      <c r="R11" s="69">
        <v>163</v>
      </c>
      <c r="S11" s="69">
        <v>44</v>
      </c>
      <c r="T11" s="70">
        <v>768</v>
      </c>
      <c r="U11" s="71">
        <f t="shared" si="6"/>
        <v>26.953125</v>
      </c>
      <c r="V11" s="71">
        <f t="shared" si="7"/>
        <v>21.223958333333336</v>
      </c>
      <c r="W11" s="71">
        <f t="shared" si="8"/>
        <v>5.729166666666666</v>
      </c>
      <c r="X11" s="72">
        <f t="shared" si="9"/>
        <v>26.9531</v>
      </c>
      <c r="Y11" s="69"/>
      <c r="Z11" s="69"/>
      <c r="AA11" s="70">
        <v>0.1</v>
      </c>
      <c r="AB11" s="71">
        <f t="shared" si="10"/>
        <v>0</v>
      </c>
      <c r="AC11" s="71">
        <f t="shared" si="11"/>
        <v>0</v>
      </c>
      <c r="AD11" s="71">
        <f t="shared" si="12"/>
        <v>0</v>
      </c>
      <c r="AE11" s="72">
        <f t="shared" si="13"/>
        <v>0</v>
      </c>
      <c r="AF11" s="69"/>
      <c r="AG11" s="69"/>
      <c r="AH11" s="70">
        <v>0.1</v>
      </c>
      <c r="AI11" s="71">
        <f t="shared" si="14"/>
        <v>0</v>
      </c>
      <c r="AJ11" s="71">
        <f t="shared" si="15"/>
        <v>0</v>
      </c>
      <c r="AK11" s="71">
        <f t="shared" si="16"/>
        <v>0</v>
      </c>
      <c r="AL11" s="72">
        <f t="shared" si="17"/>
        <v>0</v>
      </c>
      <c r="AM11" s="69"/>
      <c r="AN11" s="69"/>
      <c r="AO11" s="70">
        <v>0.1</v>
      </c>
      <c r="AP11" s="71">
        <f t="shared" si="18"/>
        <v>0</v>
      </c>
      <c r="AQ11" s="71">
        <f t="shared" si="19"/>
        <v>0</v>
      </c>
      <c r="AR11" s="71">
        <f t="shared" si="20"/>
        <v>0</v>
      </c>
      <c r="AS11" s="72">
        <f t="shared" si="21"/>
        <v>0</v>
      </c>
      <c r="AT11" s="69"/>
      <c r="AU11" s="69"/>
      <c r="AV11" s="70">
        <v>0.1</v>
      </c>
      <c r="AW11" s="71">
        <f t="shared" si="22"/>
        <v>0</v>
      </c>
      <c r="AX11" s="71">
        <f t="shared" si="23"/>
        <v>0</v>
      </c>
      <c r="AY11" s="71">
        <f t="shared" si="24"/>
        <v>0</v>
      </c>
      <c r="AZ11" s="72">
        <f t="shared" si="25"/>
        <v>0</v>
      </c>
      <c r="BA11" s="69"/>
      <c r="BB11" s="69"/>
      <c r="BC11" s="70">
        <v>0.1</v>
      </c>
      <c r="BD11" s="71">
        <f t="shared" si="26"/>
        <v>0</v>
      </c>
      <c r="BE11" s="71">
        <f t="shared" si="27"/>
        <v>0</v>
      </c>
      <c r="BF11" s="71">
        <f t="shared" si="28"/>
        <v>0</v>
      </c>
      <c r="BG11" s="72">
        <f t="shared" si="29"/>
        <v>0</v>
      </c>
      <c r="BH11" s="73">
        <f t="shared" si="30"/>
        <v>5</v>
      </c>
      <c r="BI11" s="74">
        <f t="shared" si="31"/>
        <v>65.97579999999999</v>
      </c>
      <c r="BJ11" s="67">
        <v>7</v>
      </c>
      <c r="BK11" s="64"/>
    </row>
    <row r="12" spans="1:63" ht="12.75">
      <c r="A12" s="59">
        <v>8</v>
      </c>
      <c r="B12" s="68" t="s">
        <v>121</v>
      </c>
      <c r="C12" s="68" t="s">
        <v>122</v>
      </c>
      <c r="D12" s="69">
        <v>2</v>
      </c>
      <c r="E12" s="69">
        <v>118</v>
      </c>
      <c r="F12" s="70">
        <v>610</v>
      </c>
      <c r="G12" s="71">
        <f t="shared" si="0"/>
        <v>19.672131147540984</v>
      </c>
      <c r="H12" s="71">
        <f>SUM(D12/F12)*100</f>
        <v>0.32786885245901637</v>
      </c>
      <c r="I12" s="71">
        <f>SUM(E12/F12)*100</f>
        <v>19.34426229508197</v>
      </c>
      <c r="J12" s="72">
        <f t="shared" si="1"/>
        <v>19.6721</v>
      </c>
      <c r="K12" s="69">
        <v>25</v>
      </c>
      <c r="L12" s="69"/>
      <c r="M12" s="70">
        <v>1265</v>
      </c>
      <c r="N12" s="71">
        <f t="shared" si="2"/>
        <v>1.976284584980237</v>
      </c>
      <c r="O12" s="71">
        <f t="shared" si="3"/>
        <v>1.9762845849802373</v>
      </c>
      <c r="P12" s="71">
        <f t="shared" si="4"/>
        <v>0</v>
      </c>
      <c r="Q12" s="72">
        <f t="shared" si="5"/>
        <v>1.9763</v>
      </c>
      <c r="R12" s="69"/>
      <c r="S12" s="69">
        <v>16</v>
      </c>
      <c r="T12" s="70">
        <v>380</v>
      </c>
      <c r="U12" s="71">
        <f t="shared" si="6"/>
        <v>4.2105263157894735</v>
      </c>
      <c r="V12" s="71">
        <f t="shared" si="7"/>
        <v>0</v>
      </c>
      <c r="W12" s="71">
        <f t="shared" si="8"/>
        <v>4.2105263157894735</v>
      </c>
      <c r="X12" s="72">
        <f t="shared" si="9"/>
        <v>4.2105</v>
      </c>
      <c r="Y12" s="69"/>
      <c r="Z12" s="69"/>
      <c r="AA12" s="70">
        <v>0.1</v>
      </c>
      <c r="AB12" s="71">
        <f t="shared" si="10"/>
        <v>0</v>
      </c>
      <c r="AC12" s="71">
        <f t="shared" si="11"/>
        <v>0</v>
      </c>
      <c r="AD12" s="71">
        <f t="shared" si="12"/>
        <v>0</v>
      </c>
      <c r="AE12" s="72">
        <f t="shared" si="13"/>
        <v>0</v>
      </c>
      <c r="AF12" s="69"/>
      <c r="AG12" s="69"/>
      <c r="AH12" s="70">
        <v>0.1</v>
      </c>
      <c r="AI12" s="71">
        <f t="shared" si="14"/>
        <v>0</v>
      </c>
      <c r="AJ12" s="71">
        <f t="shared" si="15"/>
        <v>0</v>
      </c>
      <c r="AK12" s="71">
        <f t="shared" si="16"/>
        <v>0</v>
      </c>
      <c r="AL12" s="72">
        <f t="shared" si="17"/>
        <v>0</v>
      </c>
      <c r="AM12" s="69"/>
      <c r="AN12" s="69"/>
      <c r="AO12" s="70">
        <v>0.1</v>
      </c>
      <c r="AP12" s="71">
        <f t="shared" si="18"/>
        <v>0</v>
      </c>
      <c r="AQ12" s="71">
        <f t="shared" si="19"/>
        <v>0</v>
      </c>
      <c r="AR12" s="71">
        <f t="shared" si="20"/>
        <v>0</v>
      </c>
      <c r="AS12" s="72">
        <f t="shared" si="21"/>
        <v>0</v>
      </c>
      <c r="AT12" s="69"/>
      <c r="AU12" s="69"/>
      <c r="AV12" s="70">
        <v>0.1</v>
      </c>
      <c r="AW12" s="71">
        <f t="shared" si="22"/>
        <v>0</v>
      </c>
      <c r="AX12" s="71">
        <f t="shared" si="23"/>
        <v>0</v>
      </c>
      <c r="AY12" s="71">
        <f t="shared" si="24"/>
        <v>0</v>
      </c>
      <c r="AZ12" s="72">
        <f t="shared" si="25"/>
        <v>0</v>
      </c>
      <c r="BA12" s="69"/>
      <c r="BB12" s="69"/>
      <c r="BC12" s="70">
        <v>0.1</v>
      </c>
      <c r="BD12" s="71">
        <f t="shared" si="26"/>
        <v>0</v>
      </c>
      <c r="BE12" s="71">
        <f t="shared" si="27"/>
        <v>0</v>
      </c>
      <c r="BF12" s="71">
        <f t="shared" si="28"/>
        <v>0</v>
      </c>
      <c r="BG12" s="72">
        <f t="shared" si="29"/>
        <v>0</v>
      </c>
      <c r="BH12" s="73">
        <f t="shared" si="30"/>
        <v>4</v>
      </c>
      <c r="BI12" s="74">
        <f t="shared" si="31"/>
        <v>25.8589</v>
      </c>
      <c r="BJ12" s="67">
        <v>8</v>
      </c>
      <c r="BK12" s="63"/>
    </row>
    <row r="13" spans="1:63" ht="12.75">
      <c r="A13" s="59">
        <v>9</v>
      </c>
      <c r="B13" s="68" t="s">
        <v>160</v>
      </c>
      <c r="C13" s="68" t="s">
        <v>161</v>
      </c>
      <c r="D13" s="69">
        <v>177</v>
      </c>
      <c r="E13" s="69">
        <v>16</v>
      </c>
      <c r="F13" s="70">
        <v>747</v>
      </c>
      <c r="G13" s="71">
        <f t="shared" si="0"/>
        <v>25.836680053547525</v>
      </c>
      <c r="H13" s="71">
        <f>SUM(D13/F13)*100</f>
        <v>23.694779116465863</v>
      </c>
      <c r="I13" s="71">
        <f>SUM(E13/F13)*100</f>
        <v>2.14190093708166</v>
      </c>
      <c r="J13" s="72">
        <f t="shared" si="1"/>
        <v>25.8367</v>
      </c>
      <c r="K13" s="69">
        <v>15</v>
      </c>
      <c r="L13" s="69">
        <v>35</v>
      </c>
      <c r="M13" s="70">
        <v>380</v>
      </c>
      <c r="N13" s="71">
        <f t="shared" si="2"/>
        <v>13.157894736842104</v>
      </c>
      <c r="O13" s="71">
        <f t="shared" si="3"/>
        <v>3.9473684210526314</v>
      </c>
      <c r="P13" s="71">
        <f t="shared" si="4"/>
        <v>9.210526315789473</v>
      </c>
      <c r="Q13" s="72">
        <f t="shared" si="5"/>
        <v>13.1579</v>
      </c>
      <c r="R13" s="69"/>
      <c r="S13" s="69"/>
      <c r="T13" s="70">
        <v>583</v>
      </c>
      <c r="U13" s="71">
        <f t="shared" si="6"/>
        <v>0</v>
      </c>
      <c r="V13" s="71">
        <f t="shared" si="7"/>
        <v>0</v>
      </c>
      <c r="W13" s="71">
        <f t="shared" si="8"/>
        <v>0</v>
      </c>
      <c r="X13" s="72">
        <f t="shared" si="9"/>
        <v>0</v>
      </c>
      <c r="Y13" s="69"/>
      <c r="Z13" s="69"/>
      <c r="AA13" s="70">
        <v>0.1</v>
      </c>
      <c r="AB13" s="71">
        <f t="shared" si="10"/>
        <v>0</v>
      </c>
      <c r="AC13" s="71">
        <f t="shared" si="11"/>
        <v>0</v>
      </c>
      <c r="AD13" s="71">
        <f t="shared" si="12"/>
        <v>0</v>
      </c>
      <c r="AE13" s="72">
        <f t="shared" si="13"/>
        <v>0</v>
      </c>
      <c r="AF13" s="69"/>
      <c r="AG13" s="69"/>
      <c r="AH13" s="70">
        <v>0.1</v>
      </c>
      <c r="AI13" s="71">
        <f t="shared" si="14"/>
        <v>0</v>
      </c>
      <c r="AJ13" s="71">
        <f t="shared" si="15"/>
        <v>0</v>
      </c>
      <c r="AK13" s="71">
        <f t="shared" si="16"/>
        <v>0</v>
      </c>
      <c r="AL13" s="72">
        <f t="shared" si="17"/>
        <v>0</v>
      </c>
      <c r="AM13" s="69"/>
      <c r="AN13" s="69"/>
      <c r="AO13" s="70">
        <v>0.1</v>
      </c>
      <c r="AP13" s="71">
        <f t="shared" si="18"/>
        <v>0</v>
      </c>
      <c r="AQ13" s="71">
        <f t="shared" si="19"/>
        <v>0</v>
      </c>
      <c r="AR13" s="71">
        <f t="shared" si="20"/>
        <v>0</v>
      </c>
      <c r="AS13" s="72">
        <f t="shared" si="21"/>
        <v>0</v>
      </c>
      <c r="AT13" s="69"/>
      <c r="AU13" s="69"/>
      <c r="AV13" s="70">
        <v>0.1</v>
      </c>
      <c r="AW13" s="71">
        <f t="shared" si="22"/>
        <v>0</v>
      </c>
      <c r="AX13" s="71">
        <f t="shared" si="23"/>
        <v>0</v>
      </c>
      <c r="AY13" s="71">
        <f t="shared" si="24"/>
        <v>0</v>
      </c>
      <c r="AZ13" s="72">
        <f t="shared" si="25"/>
        <v>0</v>
      </c>
      <c r="BA13" s="69"/>
      <c r="BB13" s="69"/>
      <c r="BC13" s="70">
        <v>0.1</v>
      </c>
      <c r="BD13" s="71">
        <f t="shared" si="26"/>
        <v>0</v>
      </c>
      <c r="BE13" s="71">
        <f t="shared" si="27"/>
        <v>0</v>
      </c>
      <c r="BF13" s="71">
        <f t="shared" si="28"/>
        <v>0</v>
      </c>
      <c r="BG13" s="72">
        <f t="shared" si="29"/>
        <v>0</v>
      </c>
      <c r="BH13" s="73">
        <f t="shared" si="30"/>
        <v>4</v>
      </c>
      <c r="BI13" s="74">
        <f t="shared" si="31"/>
        <v>38.9946</v>
      </c>
      <c r="BJ13" s="67">
        <v>9</v>
      </c>
      <c r="BK13" s="103"/>
    </row>
    <row r="14" spans="1:63" ht="12.75">
      <c r="A14" s="59">
        <v>10</v>
      </c>
      <c r="B14" s="68" t="s">
        <v>171</v>
      </c>
      <c r="C14" s="68" t="s">
        <v>172</v>
      </c>
      <c r="D14" s="69"/>
      <c r="E14" s="69">
        <v>11</v>
      </c>
      <c r="F14" s="70">
        <v>142</v>
      </c>
      <c r="G14" s="71">
        <f t="shared" si="0"/>
        <v>7.746478873239437</v>
      </c>
      <c r="H14" s="71">
        <f>SUM(D14/F14)*100</f>
        <v>0</v>
      </c>
      <c r="I14" s="71">
        <f>SUM(E14/F14)*100</f>
        <v>7.746478873239436</v>
      </c>
      <c r="J14" s="72">
        <f t="shared" si="1"/>
        <v>7.7465</v>
      </c>
      <c r="K14" s="69"/>
      <c r="L14" s="69">
        <v>182</v>
      </c>
      <c r="M14" s="70">
        <v>8570</v>
      </c>
      <c r="N14" s="71">
        <f t="shared" si="2"/>
        <v>2.1236872812135354</v>
      </c>
      <c r="O14" s="71">
        <f t="shared" si="3"/>
        <v>0</v>
      </c>
      <c r="P14" s="71">
        <f t="shared" si="4"/>
        <v>2.1236872812135354</v>
      </c>
      <c r="Q14" s="72">
        <f t="shared" si="5"/>
        <v>2.1237</v>
      </c>
      <c r="R14" s="69">
        <v>77</v>
      </c>
      <c r="S14" s="69">
        <v>150</v>
      </c>
      <c r="T14" s="70">
        <v>747</v>
      </c>
      <c r="U14" s="71">
        <f t="shared" si="6"/>
        <v>30.388219544846052</v>
      </c>
      <c r="V14" s="71">
        <f t="shared" si="7"/>
        <v>10.307898259705489</v>
      </c>
      <c r="W14" s="71">
        <f t="shared" si="8"/>
        <v>20.080321285140563</v>
      </c>
      <c r="X14" s="72">
        <f t="shared" si="9"/>
        <v>30.3882</v>
      </c>
      <c r="Y14" s="69"/>
      <c r="Z14" s="69"/>
      <c r="AA14" s="70">
        <v>0.1</v>
      </c>
      <c r="AB14" s="71">
        <f t="shared" si="10"/>
        <v>0</v>
      </c>
      <c r="AC14" s="71">
        <f t="shared" si="11"/>
        <v>0</v>
      </c>
      <c r="AD14" s="71">
        <f t="shared" si="12"/>
        <v>0</v>
      </c>
      <c r="AE14" s="72">
        <f t="shared" si="13"/>
        <v>0</v>
      </c>
      <c r="AF14" s="69"/>
      <c r="AG14" s="69"/>
      <c r="AH14" s="70">
        <v>0.1</v>
      </c>
      <c r="AI14" s="71">
        <f t="shared" si="14"/>
        <v>0</v>
      </c>
      <c r="AJ14" s="71">
        <f t="shared" si="15"/>
        <v>0</v>
      </c>
      <c r="AK14" s="71">
        <f t="shared" si="16"/>
        <v>0</v>
      </c>
      <c r="AL14" s="72">
        <f t="shared" si="17"/>
        <v>0</v>
      </c>
      <c r="AM14" s="69"/>
      <c r="AN14" s="69"/>
      <c r="AO14" s="70">
        <v>0.1</v>
      </c>
      <c r="AP14" s="71">
        <f t="shared" si="18"/>
        <v>0</v>
      </c>
      <c r="AQ14" s="71">
        <f t="shared" si="19"/>
        <v>0</v>
      </c>
      <c r="AR14" s="71">
        <f t="shared" si="20"/>
        <v>0</v>
      </c>
      <c r="AS14" s="72">
        <f t="shared" si="21"/>
        <v>0</v>
      </c>
      <c r="AT14" s="69"/>
      <c r="AU14" s="69"/>
      <c r="AV14" s="70">
        <v>0.1</v>
      </c>
      <c r="AW14" s="71">
        <f t="shared" si="22"/>
        <v>0</v>
      </c>
      <c r="AX14" s="71">
        <f t="shared" si="23"/>
        <v>0</v>
      </c>
      <c r="AY14" s="71">
        <f t="shared" si="24"/>
        <v>0</v>
      </c>
      <c r="AZ14" s="72">
        <f t="shared" si="25"/>
        <v>0</v>
      </c>
      <c r="BA14" s="69"/>
      <c r="BB14" s="69"/>
      <c r="BC14" s="70">
        <v>0.1</v>
      </c>
      <c r="BD14" s="71">
        <f t="shared" si="26"/>
        <v>0</v>
      </c>
      <c r="BE14" s="71">
        <f t="shared" si="27"/>
        <v>0</v>
      </c>
      <c r="BF14" s="71">
        <f t="shared" si="28"/>
        <v>0</v>
      </c>
      <c r="BG14" s="72">
        <f t="shared" si="29"/>
        <v>0</v>
      </c>
      <c r="BH14" s="73">
        <f t="shared" si="30"/>
        <v>4</v>
      </c>
      <c r="BI14" s="74">
        <f t="shared" si="31"/>
        <v>40.2584</v>
      </c>
      <c r="BJ14" s="67">
        <v>10</v>
      </c>
      <c r="BK14" s="63"/>
    </row>
    <row r="15" spans="1:63" s="22" customFormat="1" ht="12.75">
      <c r="A15" s="81"/>
      <c r="B15" s="81"/>
      <c r="C15" s="81"/>
      <c r="D15" s="81"/>
      <c r="E15" s="81"/>
      <c r="F15" s="82"/>
      <c r="G15" s="83"/>
      <c r="H15" s="83"/>
      <c r="I15" s="83"/>
      <c r="J15" s="84"/>
      <c r="K15" s="81"/>
      <c r="L15" s="81"/>
      <c r="M15" s="82"/>
      <c r="N15" s="83"/>
      <c r="O15" s="83"/>
      <c r="P15" s="83"/>
      <c r="Q15" s="84"/>
      <c r="R15" s="81"/>
      <c r="S15" s="81"/>
      <c r="T15" s="82"/>
      <c r="U15" s="83"/>
      <c r="V15" s="83"/>
      <c r="W15" s="83"/>
      <c r="X15" s="84"/>
      <c r="Y15" s="81"/>
      <c r="Z15" s="81"/>
      <c r="AA15" s="82"/>
      <c r="AB15" s="83"/>
      <c r="AC15" s="83"/>
      <c r="AD15" s="83"/>
      <c r="AE15" s="84"/>
      <c r="AF15" s="81"/>
      <c r="AG15" s="81"/>
      <c r="AH15" s="82"/>
      <c r="AI15" s="83"/>
      <c r="AJ15" s="83"/>
      <c r="AK15" s="83"/>
      <c r="AL15" s="84"/>
      <c r="AM15" s="81"/>
      <c r="AN15" s="81"/>
      <c r="AO15" s="82"/>
      <c r="AP15" s="83"/>
      <c r="AQ15" s="83"/>
      <c r="AR15" s="83"/>
      <c r="AS15" s="84"/>
      <c r="AT15" s="81"/>
      <c r="AU15" s="81"/>
      <c r="AV15" s="82"/>
      <c r="AW15" s="83"/>
      <c r="AX15" s="83"/>
      <c r="AY15" s="83"/>
      <c r="AZ15" s="84"/>
      <c r="BA15" s="81"/>
      <c r="BB15" s="81"/>
      <c r="BC15" s="82"/>
      <c r="BD15" s="83"/>
      <c r="BE15" s="83"/>
      <c r="BF15" s="83"/>
      <c r="BG15" s="84"/>
      <c r="BH15" s="81"/>
      <c r="BI15" s="85"/>
      <c r="BJ15" s="81"/>
      <c r="BK15" s="94"/>
    </row>
    <row r="16" spans="1:63" s="22" customFormat="1" ht="15">
      <c r="A16" s="81"/>
      <c r="B16" s="86" t="s">
        <v>18</v>
      </c>
      <c r="C16" s="81"/>
      <c r="D16" s="81"/>
      <c r="E16" s="81"/>
      <c r="F16" s="82"/>
      <c r="G16" s="83"/>
      <c r="H16" s="83"/>
      <c r="I16" s="83"/>
      <c r="J16" s="84"/>
      <c r="K16" s="81"/>
      <c r="L16" s="81"/>
      <c r="M16" s="82"/>
      <c r="N16" s="83"/>
      <c r="O16" s="83"/>
      <c r="P16" s="83"/>
      <c r="Q16" s="84"/>
      <c r="R16" s="81"/>
      <c r="S16" s="81"/>
      <c r="T16" s="82"/>
      <c r="U16" s="83"/>
      <c r="V16" s="83"/>
      <c r="W16" s="83"/>
      <c r="X16" s="84"/>
      <c r="Y16" s="81"/>
      <c r="Z16" s="81"/>
      <c r="AA16" s="82"/>
      <c r="AB16" s="83"/>
      <c r="AC16" s="83"/>
      <c r="AD16" s="83"/>
      <c r="AE16" s="84"/>
      <c r="AF16" s="81"/>
      <c r="AG16" s="81"/>
      <c r="AH16" s="82"/>
      <c r="AI16" s="83"/>
      <c r="AJ16" s="83"/>
      <c r="AK16" s="83"/>
      <c r="AL16" s="84"/>
      <c r="AM16" s="81"/>
      <c r="AN16" s="81"/>
      <c r="AO16" s="82"/>
      <c r="AP16" s="83"/>
      <c r="AQ16" s="83"/>
      <c r="AR16" s="83"/>
      <c r="AS16" s="84"/>
      <c r="AT16" s="81"/>
      <c r="AU16" s="81"/>
      <c r="AV16" s="82"/>
      <c r="AW16" s="83"/>
      <c r="AX16" s="83"/>
      <c r="AY16" s="83"/>
      <c r="AZ16" s="84"/>
      <c r="BA16" s="81"/>
      <c r="BB16" s="81"/>
      <c r="BC16" s="82"/>
      <c r="BD16" s="83"/>
      <c r="BE16" s="83"/>
      <c r="BF16" s="83"/>
      <c r="BG16" s="84"/>
      <c r="BH16" s="81"/>
      <c r="BI16" s="85"/>
      <c r="BJ16" s="81"/>
      <c r="BK16" s="94"/>
    </row>
    <row r="17" spans="1:63" s="22" customFormat="1" ht="12.75">
      <c r="A17" s="81"/>
      <c r="B17" s="81"/>
      <c r="C17" s="81"/>
      <c r="D17" s="81"/>
      <c r="E17" s="81"/>
      <c r="F17" s="82"/>
      <c r="G17" s="83"/>
      <c r="H17" s="83"/>
      <c r="I17" s="83"/>
      <c r="J17" s="84"/>
      <c r="K17" s="81"/>
      <c r="L17" s="81"/>
      <c r="M17" s="82"/>
      <c r="N17" s="83"/>
      <c r="O17" s="83"/>
      <c r="P17" s="83"/>
      <c r="Q17" s="84"/>
      <c r="R17" s="81"/>
      <c r="S17" s="81"/>
      <c r="T17" s="82"/>
      <c r="U17" s="83"/>
      <c r="V17" s="83"/>
      <c r="W17" s="83"/>
      <c r="X17" s="84"/>
      <c r="Y17" s="81"/>
      <c r="Z17" s="81"/>
      <c r="AA17" s="82"/>
      <c r="AB17" s="83"/>
      <c r="AC17" s="83"/>
      <c r="AD17" s="83"/>
      <c r="AE17" s="84"/>
      <c r="AF17" s="81"/>
      <c r="AG17" s="81"/>
      <c r="AH17" s="82"/>
      <c r="AI17" s="83"/>
      <c r="AJ17" s="83"/>
      <c r="AK17" s="83"/>
      <c r="AL17" s="84"/>
      <c r="AM17" s="81"/>
      <c r="AN17" s="81"/>
      <c r="AO17" s="82"/>
      <c r="AP17" s="83"/>
      <c r="AQ17" s="83"/>
      <c r="AR17" s="83"/>
      <c r="AS17" s="84"/>
      <c r="AT17" s="81"/>
      <c r="AU17" s="81"/>
      <c r="AV17" s="82"/>
      <c r="AW17" s="83"/>
      <c r="AX17" s="83"/>
      <c r="AY17" s="83"/>
      <c r="AZ17" s="84"/>
      <c r="BA17" s="81"/>
      <c r="BB17" s="81"/>
      <c r="BC17" s="82"/>
      <c r="BD17" s="83"/>
      <c r="BE17" s="83"/>
      <c r="BF17" s="83"/>
      <c r="BG17" s="84"/>
      <c r="BH17" s="81"/>
      <c r="BI17" s="85"/>
      <c r="BJ17" s="81"/>
      <c r="BK17" s="94"/>
    </row>
    <row r="18" spans="1:113" ht="12.75">
      <c r="A18" s="87">
        <v>1</v>
      </c>
      <c r="B18" s="68" t="s">
        <v>175</v>
      </c>
      <c r="C18" s="68" t="s">
        <v>176</v>
      </c>
      <c r="D18" s="69">
        <v>4</v>
      </c>
      <c r="E18" s="69">
        <v>8</v>
      </c>
      <c r="F18" s="70">
        <v>803</v>
      </c>
      <c r="G18" s="71">
        <f aca="true" t="shared" si="32" ref="G18:G23">((D18+E18)*100)/F18</f>
        <v>1.4943960149439601</v>
      </c>
      <c r="H18" s="71">
        <f aca="true" t="shared" si="33" ref="H18:H23">SUM(D18/F18)*100</f>
        <v>0.49813200498132004</v>
      </c>
      <c r="I18" s="71">
        <f aca="true" t="shared" si="34" ref="I18:I23">SUM(E18/F18)*100</f>
        <v>0.9962640099626401</v>
      </c>
      <c r="J18" s="72">
        <f aca="true" t="shared" si="35" ref="J18:J23">ROUND(G18,4)</f>
        <v>1.4944</v>
      </c>
      <c r="K18" s="69">
        <v>3</v>
      </c>
      <c r="L18" s="69">
        <v>21</v>
      </c>
      <c r="M18" s="70">
        <v>121</v>
      </c>
      <c r="N18" s="71">
        <f aca="true" t="shared" si="36" ref="N18:N23">((K18+L18)*100)/M18</f>
        <v>19.834710743801654</v>
      </c>
      <c r="O18" s="71">
        <f aca="true" t="shared" si="37" ref="O18:O23">SUM(K18/M18)*100</f>
        <v>2.479338842975207</v>
      </c>
      <c r="P18" s="71">
        <f aca="true" t="shared" si="38" ref="P18:P23">SUM(L18/M18)*100</f>
        <v>17.355371900826448</v>
      </c>
      <c r="Q18" s="72">
        <f aca="true" t="shared" si="39" ref="Q18:Q23">ROUND(N18,4)</f>
        <v>19.8347</v>
      </c>
      <c r="R18" s="69"/>
      <c r="S18" s="69"/>
      <c r="T18" s="70">
        <v>0.1</v>
      </c>
      <c r="U18" s="71">
        <f aca="true" t="shared" si="40" ref="U18:U23">((R18+S18)*100)/T18</f>
        <v>0</v>
      </c>
      <c r="V18" s="71">
        <f aca="true" t="shared" si="41" ref="V18:V23">SUM(R18/T18)*100</f>
        <v>0</v>
      </c>
      <c r="W18" s="71">
        <f aca="true" t="shared" si="42" ref="W18:W23">SUM(S18/T18)*100</f>
        <v>0</v>
      </c>
      <c r="X18" s="72">
        <f aca="true" t="shared" si="43" ref="X18:X23">ROUND(U18,4)</f>
        <v>0</v>
      </c>
      <c r="Y18" s="69"/>
      <c r="Z18" s="69"/>
      <c r="AA18" s="70">
        <v>0.1</v>
      </c>
      <c r="AB18" s="71">
        <f aca="true" t="shared" si="44" ref="AB18:AB23">((Y18+Z18)*100)/AA18</f>
        <v>0</v>
      </c>
      <c r="AC18" s="71">
        <f aca="true" t="shared" si="45" ref="AC18:AC23">SUM(Y18/AA18)*100</f>
        <v>0</v>
      </c>
      <c r="AD18" s="71">
        <f aca="true" t="shared" si="46" ref="AD18:AD23">SUM(Z18/AA18)*100</f>
        <v>0</v>
      </c>
      <c r="AE18" s="72">
        <f aca="true" t="shared" si="47" ref="AE18:AE23">ROUND(AB18,4)</f>
        <v>0</v>
      </c>
      <c r="AF18" s="69"/>
      <c r="AG18" s="69"/>
      <c r="AH18" s="70">
        <v>0.1</v>
      </c>
      <c r="AI18" s="71">
        <f aca="true" t="shared" si="48" ref="AI18:AI23">((AF18+AG18)*100)/AH18</f>
        <v>0</v>
      </c>
      <c r="AJ18" s="71">
        <f aca="true" t="shared" si="49" ref="AJ18:AJ23">SUM(AF18/AH18)*100</f>
        <v>0</v>
      </c>
      <c r="AK18" s="71">
        <f aca="true" t="shared" si="50" ref="AK18:AK23">SUM(AG18/AH18)*100</f>
        <v>0</v>
      </c>
      <c r="AL18" s="72">
        <f aca="true" t="shared" si="51" ref="AL18:AL23">ROUND(AI18,4)</f>
        <v>0</v>
      </c>
      <c r="AM18" s="69"/>
      <c r="AN18" s="69"/>
      <c r="AO18" s="70">
        <v>0.1</v>
      </c>
      <c r="AP18" s="71">
        <f aca="true" t="shared" si="52" ref="AP18:AP23">((AM18+AN18)*100)/AO18</f>
        <v>0</v>
      </c>
      <c r="AQ18" s="71">
        <f aca="true" t="shared" si="53" ref="AQ18:AQ23">SUM(AM18/AO18)*100</f>
        <v>0</v>
      </c>
      <c r="AR18" s="71">
        <f aca="true" t="shared" si="54" ref="AR18:AR23">SUM(AN18/AO18)*100</f>
        <v>0</v>
      </c>
      <c r="AS18" s="72">
        <f aca="true" t="shared" si="55" ref="AS18:AS23">ROUND(AP18,4)</f>
        <v>0</v>
      </c>
      <c r="AT18" s="69"/>
      <c r="AU18" s="69"/>
      <c r="AV18" s="70">
        <v>0.1</v>
      </c>
      <c r="AW18" s="71">
        <f aca="true" t="shared" si="56" ref="AW18:AW23">((AT18+AU18)*100)/AV18</f>
        <v>0</v>
      </c>
      <c r="AX18" s="71">
        <f aca="true" t="shared" si="57" ref="AX18:AX23">SUM(AT18/AV18)*100</f>
        <v>0</v>
      </c>
      <c r="AY18" s="71">
        <f aca="true" t="shared" si="58" ref="AY18:AY23">SUM(AU18/AV18)*100</f>
        <v>0</v>
      </c>
      <c r="AZ18" s="72">
        <f aca="true" t="shared" si="59" ref="AZ18:AZ23">ROUND(AW18,4)</f>
        <v>0</v>
      </c>
      <c r="BA18" s="69"/>
      <c r="BB18" s="69"/>
      <c r="BC18" s="70">
        <v>0.1</v>
      </c>
      <c r="BD18" s="71">
        <f aca="true" t="shared" si="60" ref="BD18:BD23">((BA18+BB18)*100)/BC18</f>
        <v>0</v>
      </c>
      <c r="BE18" s="71">
        <f aca="true" t="shared" si="61" ref="BE18:BE23">SUM(BA18/BC18)*100</f>
        <v>0</v>
      </c>
      <c r="BF18" s="71">
        <f aca="true" t="shared" si="62" ref="BF18:BF23">SUM(BB18/BC18)*100</f>
        <v>0</v>
      </c>
      <c r="BG18" s="72">
        <f aca="true" t="shared" si="63" ref="BG18:BG23">ROUND(BD18,4)</f>
        <v>0</v>
      </c>
      <c r="BH18" s="73">
        <f aca="true" t="shared" si="64" ref="BH18:BH23">COUNT(D18,E18,K18,L18,R18,S18,Y18,Z18,AF18,AG18,AM18,AN18,AT18,AU18,BA18,BB18)</f>
        <v>4</v>
      </c>
      <c r="BI18" s="74">
        <f aca="true" t="shared" si="65" ref="BI18:BI23">SUM(J18,Q18,X18,AE18,AL18,AS18,AZ18,BG18)</f>
        <v>21.3291</v>
      </c>
      <c r="BJ18" s="67">
        <v>1</v>
      </c>
      <c r="BK18" s="104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</row>
    <row r="19" spans="1:113" ht="12.75">
      <c r="A19" s="87">
        <v>2</v>
      </c>
      <c r="B19" s="68" t="s">
        <v>127</v>
      </c>
      <c r="C19" s="68" t="s">
        <v>124</v>
      </c>
      <c r="D19" s="69">
        <v>53</v>
      </c>
      <c r="E19" s="69">
        <v>68</v>
      </c>
      <c r="F19" s="70">
        <v>680</v>
      </c>
      <c r="G19" s="71">
        <f t="shared" si="32"/>
        <v>17.794117647058822</v>
      </c>
      <c r="H19" s="71">
        <f t="shared" si="33"/>
        <v>7.794117647058823</v>
      </c>
      <c r="I19" s="71">
        <f t="shared" si="34"/>
        <v>10</v>
      </c>
      <c r="J19" s="72">
        <f t="shared" si="35"/>
        <v>17.7941</v>
      </c>
      <c r="K19" s="69">
        <v>53</v>
      </c>
      <c r="L19" s="69">
        <v>40</v>
      </c>
      <c r="M19" s="70">
        <v>399</v>
      </c>
      <c r="N19" s="71">
        <f t="shared" si="36"/>
        <v>23.30827067669173</v>
      </c>
      <c r="O19" s="71">
        <f t="shared" si="37"/>
        <v>13.283208020050125</v>
      </c>
      <c r="P19" s="71">
        <f t="shared" si="38"/>
        <v>10.025062656641603</v>
      </c>
      <c r="Q19" s="72">
        <f t="shared" si="39"/>
        <v>23.3083</v>
      </c>
      <c r="R19" s="69"/>
      <c r="S19" s="69"/>
      <c r="T19" s="70">
        <v>0.1</v>
      </c>
      <c r="U19" s="71">
        <f t="shared" si="40"/>
        <v>0</v>
      </c>
      <c r="V19" s="71">
        <f t="shared" si="41"/>
        <v>0</v>
      </c>
      <c r="W19" s="71">
        <f t="shared" si="42"/>
        <v>0</v>
      </c>
      <c r="X19" s="72">
        <f t="shared" si="43"/>
        <v>0</v>
      </c>
      <c r="Y19" s="69"/>
      <c r="Z19" s="69"/>
      <c r="AA19" s="70">
        <v>0.1</v>
      </c>
      <c r="AB19" s="71">
        <f t="shared" si="44"/>
        <v>0</v>
      </c>
      <c r="AC19" s="71">
        <f t="shared" si="45"/>
        <v>0</v>
      </c>
      <c r="AD19" s="71">
        <f t="shared" si="46"/>
        <v>0</v>
      </c>
      <c r="AE19" s="72">
        <f t="shared" si="47"/>
        <v>0</v>
      </c>
      <c r="AF19" s="69"/>
      <c r="AG19" s="69"/>
      <c r="AH19" s="70">
        <v>0.1</v>
      </c>
      <c r="AI19" s="71">
        <f t="shared" si="48"/>
        <v>0</v>
      </c>
      <c r="AJ19" s="71">
        <f t="shared" si="49"/>
        <v>0</v>
      </c>
      <c r="AK19" s="71">
        <f t="shared" si="50"/>
        <v>0</v>
      </c>
      <c r="AL19" s="72">
        <f t="shared" si="51"/>
        <v>0</v>
      </c>
      <c r="AM19" s="69"/>
      <c r="AN19" s="69"/>
      <c r="AO19" s="70">
        <v>0.1</v>
      </c>
      <c r="AP19" s="71">
        <f t="shared" si="52"/>
        <v>0</v>
      </c>
      <c r="AQ19" s="71">
        <f t="shared" si="53"/>
        <v>0</v>
      </c>
      <c r="AR19" s="71">
        <f t="shared" si="54"/>
        <v>0</v>
      </c>
      <c r="AS19" s="72">
        <f t="shared" si="55"/>
        <v>0</v>
      </c>
      <c r="AT19" s="69"/>
      <c r="AU19" s="69"/>
      <c r="AV19" s="70">
        <v>0.1</v>
      </c>
      <c r="AW19" s="71">
        <f t="shared" si="56"/>
        <v>0</v>
      </c>
      <c r="AX19" s="71">
        <f t="shared" si="57"/>
        <v>0</v>
      </c>
      <c r="AY19" s="71">
        <f t="shared" si="58"/>
        <v>0</v>
      </c>
      <c r="AZ19" s="72">
        <f t="shared" si="59"/>
        <v>0</v>
      </c>
      <c r="BA19" s="69"/>
      <c r="BB19" s="69"/>
      <c r="BC19" s="70">
        <v>0.1</v>
      </c>
      <c r="BD19" s="71">
        <f t="shared" si="60"/>
        <v>0</v>
      </c>
      <c r="BE19" s="71">
        <f t="shared" si="61"/>
        <v>0</v>
      </c>
      <c r="BF19" s="71">
        <f t="shared" si="62"/>
        <v>0</v>
      </c>
      <c r="BG19" s="72">
        <f t="shared" si="63"/>
        <v>0</v>
      </c>
      <c r="BH19" s="73">
        <f t="shared" si="64"/>
        <v>4</v>
      </c>
      <c r="BI19" s="74">
        <f t="shared" si="65"/>
        <v>41.1024</v>
      </c>
      <c r="BJ19" s="67">
        <v>2</v>
      </c>
      <c r="BK19" s="104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</row>
    <row r="20" spans="1:113" ht="12.75">
      <c r="A20" s="87">
        <v>3</v>
      </c>
      <c r="B20" s="68" t="s">
        <v>88</v>
      </c>
      <c r="C20" s="68" t="s">
        <v>47</v>
      </c>
      <c r="D20" s="88">
        <v>57</v>
      </c>
      <c r="E20" s="88">
        <v>39</v>
      </c>
      <c r="F20" s="89">
        <v>703</v>
      </c>
      <c r="G20" s="90">
        <f t="shared" si="32"/>
        <v>13.655761024182077</v>
      </c>
      <c r="H20" s="90">
        <f t="shared" si="33"/>
        <v>8.108108108108109</v>
      </c>
      <c r="I20" s="90">
        <f t="shared" si="34"/>
        <v>5.547652916073969</v>
      </c>
      <c r="J20" s="91">
        <f t="shared" si="35"/>
        <v>13.6558</v>
      </c>
      <c r="K20" s="88">
        <v>371</v>
      </c>
      <c r="L20" s="88"/>
      <c r="M20" s="89">
        <v>1669</v>
      </c>
      <c r="N20" s="90">
        <f t="shared" si="36"/>
        <v>22.228879568603954</v>
      </c>
      <c r="O20" s="90">
        <f t="shared" si="37"/>
        <v>22.228879568603954</v>
      </c>
      <c r="P20" s="90">
        <f t="shared" si="38"/>
        <v>0</v>
      </c>
      <c r="Q20" s="91">
        <f t="shared" si="39"/>
        <v>22.2289</v>
      </c>
      <c r="R20" s="88"/>
      <c r="S20" s="88"/>
      <c r="T20" s="89">
        <v>0.1</v>
      </c>
      <c r="U20" s="90">
        <f t="shared" si="40"/>
        <v>0</v>
      </c>
      <c r="V20" s="90">
        <f t="shared" si="41"/>
        <v>0</v>
      </c>
      <c r="W20" s="90">
        <f t="shared" si="42"/>
        <v>0</v>
      </c>
      <c r="X20" s="91">
        <f t="shared" si="43"/>
        <v>0</v>
      </c>
      <c r="Y20" s="88"/>
      <c r="Z20" s="88"/>
      <c r="AA20" s="89">
        <v>0.1</v>
      </c>
      <c r="AB20" s="90">
        <f t="shared" si="44"/>
        <v>0</v>
      </c>
      <c r="AC20" s="90">
        <f t="shared" si="45"/>
        <v>0</v>
      </c>
      <c r="AD20" s="90">
        <f t="shared" si="46"/>
        <v>0</v>
      </c>
      <c r="AE20" s="91">
        <f t="shared" si="47"/>
        <v>0</v>
      </c>
      <c r="AF20" s="88"/>
      <c r="AG20" s="88"/>
      <c r="AH20" s="89">
        <v>0.1</v>
      </c>
      <c r="AI20" s="90">
        <f t="shared" si="48"/>
        <v>0</v>
      </c>
      <c r="AJ20" s="90">
        <f t="shared" si="49"/>
        <v>0</v>
      </c>
      <c r="AK20" s="90">
        <f t="shared" si="50"/>
        <v>0</v>
      </c>
      <c r="AL20" s="91">
        <f t="shared" si="51"/>
        <v>0</v>
      </c>
      <c r="AM20" s="88"/>
      <c r="AN20" s="88"/>
      <c r="AO20" s="89">
        <v>0.1</v>
      </c>
      <c r="AP20" s="90">
        <f t="shared" si="52"/>
        <v>0</v>
      </c>
      <c r="AQ20" s="90">
        <f t="shared" si="53"/>
        <v>0</v>
      </c>
      <c r="AR20" s="90">
        <f t="shared" si="54"/>
        <v>0</v>
      </c>
      <c r="AS20" s="91">
        <f t="shared" si="55"/>
        <v>0</v>
      </c>
      <c r="AT20" s="88"/>
      <c r="AU20" s="88"/>
      <c r="AV20" s="89">
        <v>0.1</v>
      </c>
      <c r="AW20" s="90">
        <f t="shared" si="56"/>
        <v>0</v>
      </c>
      <c r="AX20" s="90">
        <f t="shared" si="57"/>
        <v>0</v>
      </c>
      <c r="AY20" s="90">
        <f t="shared" si="58"/>
        <v>0</v>
      </c>
      <c r="AZ20" s="91">
        <f t="shared" si="59"/>
        <v>0</v>
      </c>
      <c r="BA20" s="88"/>
      <c r="BB20" s="88"/>
      <c r="BC20" s="89">
        <v>0.1</v>
      </c>
      <c r="BD20" s="90">
        <f t="shared" si="60"/>
        <v>0</v>
      </c>
      <c r="BE20" s="90">
        <f t="shared" si="61"/>
        <v>0</v>
      </c>
      <c r="BF20" s="90">
        <f t="shared" si="62"/>
        <v>0</v>
      </c>
      <c r="BG20" s="91">
        <f t="shared" si="63"/>
        <v>0</v>
      </c>
      <c r="BH20" s="92">
        <f t="shared" si="64"/>
        <v>3</v>
      </c>
      <c r="BI20" s="93">
        <f t="shared" si="65"/>
        <v>35.884699999999995</v>
      </c>
      <c r="BJ20" s="75">
        <v>3</v>
      </c>
      <c r="BK20" s="104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</row>
    <row r="21" spans="1:113" ht="12.75">
      <c r="A21" s="87">
        <v>4</v>
      </c>
      <c r="B21" s="68" t="s">
        <v>111</v>
      </c>
      <c r="C21" s="68" t="s">
        <v>105</v>
      </c>
      <c r="D21" s="69">
        <v>156</v>
      </c>
      <c r="E21" s="69">
        <v>17</v>
      </c>
      <c r="F21" s="70">
        <v>803</v>
      </c>
      <c r="G21" s="71">
        <f t="shared" si="32"/>
        <v>21.54420921544209</v>
      </c>
      <c r="H21" s="71">
        <f t="shared" si="33"/>
        <v>19.42714819427148</v>
      </c>
      <c r="I21" s="71">
        <f t="shared" si="34"/>
        <v>2.1170610211706102</v>
      </c>
      <c r="J21" s="72">
        <f t="shared" si="35"/>
        <v>21.5442</v>
      </c>
      <c r="K21" s="69"/>
      <c r="L21" s="69"/>
      <c r="M21" s="70">
        <v>103</v>
      </c>
      <c r="N21" s="71">
        <f t="shared" si="36"/>
        <v>0</v>
      </c>
      <c r="O21" s="71">
        <f t="shared" si="37"/>
        <v>0</v>
      </c>
      <c r="P21" s="71">
        <f t="shared" si="38"/>
        <v>0</v>
      </c>
      <c r="Q21" s="72">
        <f t="shared" si="39"/>
        <v>0</v>
      </c>
      <c r="R21" s="69"/>
      <c r="S21" s="69"/>
      <c r="T21" s="70">
        <v>0.1</v>
      </c>
      <c r="U21" s="71">
        <f t="shared" si="40"/>
        <v>0</v>
      </c>
      <c r="V21" s="71">
        <f t="shared" si="41"/>
        <v>0</v>
      </c>
      <c r="W21" s="71">
        <f t="shared" si="42"/>
        <v>0</v>
      </c>
      <c r="X21" s="72">
        <f t="shared" si="43"/>
        <v>0</v>
      </c>
      <c r="Y21" s="69"/>
      <c r="Z21" s="69"/>
      <c r="AA21" s="70">
        <v>0.1</v>
      </c>
      <c r="AB21" s="71">
        <f t="shared" si="44"/>
        <v>0</v>
      </c>
      <c r="AC21" s="71">
        <f t="shared" si="45"/>
        <v>0</v>
      </c>
      <c r="AD21" s="71">
        <f t="shared" si="46"/>
        <v>0</v>
      </c>
      <c r="AE21" s="72">
        <f t="shared" si="47"/>
        <v>0</v>
      </c>
      <c r="AF21" s="69"/>
      <c r="AG21" s="69"/>
      <c r="AH21" s="70">
        <v>0.1</v>
      </c>
      <c r="AI21" s="71">
        <f t="shared" si="48"/>
        <v>0</v>
      </c>
      <c r="AJ21" s="71">
        <f t="shared" si="49"/>
        <v>0</v>
      </c>
      <c r="AK21" s="71">
        <f t="shared" si="50"/>
        <v>0</v>
      </c>
      <c r="AL21" s="72">
        <f t="shared" si="51"/>
        <v>0</v>
      </c>
      <c r="AM21" s="69"/>
      <c r="AN21" s="69"/>
      <c r="AO21" s="70">
        <v>0.1</v>
      </c>
      <c r="AP21" s="71">
        <f t="shared" si="52"/>
        <v>0</v>
      </c>
      <c r="AQ21" s="71">
        <f t="shared" si="53"/>
        <v>0</v>
      </c>
      <c r="AR21" s="71">
        <f t="shared" si="54"/>
        <v>0</v>
      </c>
      <c r="AS21" s="72">
        <f t="shared" si="55"/>
        <v>0</v>
      </c>
      <c r="AT21" s="69"/>
      <c r="AU21" s="69"/>
      <c r="AV21" s="70">
        <v>0.1</v>
      </c>
      <c r="AW21" s="71">
        <f t="shared" si="56"/>
        <v>0</v>
      </c>
      <c r="AX21" s="71">
        <f t="shared" si="57"/>
        <v>0</v>
      </c>
      <c r="AY21" s="71">
        <f t="shared" si="58"/>
        <v>0</v>
      </c>
      <c r="AZ21" s="72">
        <f t="shared" si="59"/>
        <v>0</v>
      </c>
      <c r="BA21" s="69"/>
      <c r="BB21" s="69"/>
      <c r="BC21" s="70">
        <v>0.1</v>
      </c>
      <c r="BD21" s="71">
        <f t="shared" si="60"/>
        <v>0</v>
      </c>
      <c r="BE21" s="71">
        <f t="shared" si="61"/>
        <v>0</v>
      </c>
      <c r="BF21" s="71">
        <f t="shared" si="62"/>
        <v>0</v>
      </c>
      <c r="BG21" s="72">
        <f t="shared" si="63"/>
        <v>0</v>
      </c>
      <c r="BH21" s="73">
        <f t="shared" si="64"/>
        <v>2</v>
      </c>
      <c r="BI21" s="74">
        <f t="shared" si="65"/>
        <v>21.5442</v>
      </c>
      <c r="BJ21" s="75">
        <v>4</v>
      </c>
      <c r="BK21" s="104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</row>
    <row r="22" spans="1:113" ht="12.75">
      <c r="A22" s="87">
        <v>5</v>
      </c>
      <c r="B22" s="68" t="s">
        <v>119</v>
      </c>
      <c r="C22" s="68" t="s">
        <v>63</v>
      </c>
      <c r="D22" s="69"/>
      <c r="E22" s="69"/>
      <c r="F22" s="70">
        <v>666</v>
      </c>
      <c r="G22" s="71">
        <f t="shared" si="32"/>
        <v>0</v>
      </c>
      <c r="H22" s="71">
        <f t="shared" si="33"/>
        <v>0</v>
      </c>
      <c r="I22" s="71">
        <f t="shared" si="34"/>
        <v>0</v>
      </c>
      <c r="J22" s="72">
        <f t="shared" si="35"/>
        <v>0</v>
      </c>
      <c r="K22" s="69">
        <v>52</v>
      </c>
      <c r="L22" s="69">
        <v>43</v>
      </c>
      <c r="M22" s="70">
        <v>399</v>
      </c>
      <c r="N22" s="71">
        <f t="shared" si="36"/>
        <v>23.80952380952381</v>
      </c>
      <c r="O22" s="71">
        <f t="shared" si="37"/>
        <v>13.032581453634084</v>
      </c>
      <c r="P22" s="71">
        <f t="shared" si="38"/>
        <v>10.776942355889723</v>
      </c>
      <c r="Q22" s="72">
        <f t="shared" si="39"/>
        <v>23.8095</v>
      </c>
      <c r="R22" s="69"/>
      <c r="S22" s="69"/>
      <c r="T22" s="70">
        <v>0.1</v>
      </c>
      <c r="U22" s="71">
        <f t="shared" si="40"/>
        <v>0</v>
      </c>
      <c r="V22" s="71">
        <f t="shared" si="41"/>
        <v>0</v>
      </c>
      <c r="W22" s="71">
        <f t="shared" si="42"/>
        <v>0</v>
      </c>
      <c r="X22" s="72">
        <f t="shared" si="43"/>
        <v>0</v>
      </c>
      <c r="Y22" s="69"/>
      <c r="Z22" s="69"/>
      <c r="AA22" s="70">
        <v>0.1</v>
      </c>
      <c r="AB22" s="71">
        <f t="shared" si="44"/>
        <v>0</v>
      </c>
      <c r="AC22" s="71">
        <f t="shared" si="45"/>
        <v>0</v>
      </c>
      <c r="AD22" s="71">
        <f t="shared" si="46"/>
        <v>0</v>
      </c>
      <c r="AE22" s="72">
        <f t="shared" si="47"/>
        <v>0</v>
      </c>
      <c r="AF22" s="69"/>
      <c r="AG22" s="69"/>
      <c r="AH22" s="70">
        <v>0.1</v>
      </c>
      <c r="AI22" s="71">
        <f t="shared" si="48"/>
        <v>0</v>
      </c>
      <c r="AJ22" s="71">
        <f t="shared" si="49"/>
        <v>0</v>
      </c>
      <c r="AK22" s="71">
        <f t="shared" si="50"/>
        <v>0</v>
      </c>
      <c r="AL22" s="72">
        <f t="shared" si="51"/>
        <v>0</v>
      </c>
      <c r="AM22" s="69"/>
      <c r="AN22" s="69"/>
      <c r="AO22" s="70">
        <v>0.1</v>
      </c>
      <c r="AP22" s="71">
        <f t="shared" si="52"/>
        <v>0</v>
      </c>
      <c r="AQ22" s="71">
        <f t="shared" si="53"/>
        <v>0</v>
      </c>
      <c r="AR22" s="71">
        <f t="shared" si="54"/>
        <v>0</v>
      </c>
      <c r="AS22" s="72">
        <f t="shared" si="55"/>
        <v>0</v>
      </c>
      <c r="AT22" s="69"/>
      <c r="AU22" s="69"/>
      <c r="AV22" s="70">
        <v>0.1</v>
      </c>
      <c r="AW22" s="71">
        <f t="shared" si="56"/>
        <v>0</v>
      </c>
      <c r="AX22" s="71">
        <f t="shared" si="57"/>
        <v>0</v>
      </c>
      <c r="AY22" s="71">
        <f t="shared" si="58"/>
        <v>0</v>
      </c>
      <c r="AZ22" s="72">
        <f t="shared" si="59"/>
        <v>0</v>
      </c>
      <c r="BA22" s="69"/>
      <c r="BB22" s="69"/>
      <c r="BC22" s="70">
        <v>0.1</v>
      </c>
      <c r="BD22" s="71">
        <f t="shared" si="60"/>
        <v>0</v>
      </c>
      <c r="BE22" s="71">
        <f t="shared" si="61"/>
        <v>0</v>
      </c>
      <c r="BF22" s="71">
        <f t="shared" si="62"/>
        <v>0</v>
      </c>
      <c r="BG22" s="72">
        <f t="shared" si="63"/>
        <v>0</v>
      </c>
      <c r="BH22" s="73">
        <f t="shared" si="64"/>
        <v>2</v>
      </c>
      <c r="BI22" s="74">
        <f t="shared" si="65"/>
        <v>23.8095</v>
      </c>
      <c r="BJ22" s="67">
        <v>5</v>
      </c>
      <c r="BK22" s="104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</row>
    <row r="23" spans="1:113" ht="12.75">
      <c r="A23" s="87">
        <v>6</v>
      </c>
      <c r="B23" s="68" t="s">
        <v>182</v>
      </c>
      <c r="C23" s="68" t="s">
        <v>181</v>
      </c>
      <c r="D23" s="69">
        <v>150</v>
      </c>
      <c r="E23" s="69">
        <v>18</v>
      </c>
      <c r="F23" s="70">
        <v>703</v>
      </c>
      <c r="G23" s="71">
        <f t="shared" si="32"/>
        <v>23.897581792318633</v>
      </c>
      <c r="H23" s="71">
        <f t="shared" si="33"/>
        <v>21.337126600284495</v>
      </c>
      <c r="I23" s="71">
        <f t="shared" si="34"/>
        <v>2.5604551920341394</v>
      </c>
      <c r="J23" s="72">
        <f t="shared" si="35"/>
        <v>23.8976</v>
      </c>
      <c r="K23" s="69"/>
      <c r="L23" s="69"/>
      <c r="M23" s="70">
        <v>6972</v>
      </c>
      <c r="N23" s="71">
        <f t="shared" si="36"/>
        <v>0</v>
      </c>
      <c r="O23" s="71">
        <f t="shared" si="37"/>
        <v>0</v>
      </c>
      <c r="P23" s="71">
        <f t="shared" si="38"/>
        <v>0</v>
      </c>
      <c r="Q23" s="72">
        <f t="shared" si="39"/>
        <v>0</v>
      </c>
      <c r="R23" s="69"/>
      <c r="S23" s="69"/>
      <c r="T23" s="70">
        <v>0.1</v>
      </c>
      <c r="U23" s="71">
        <f t="shared" si="40"/>
        <v>0</v>
      </c>
      <c r="V23" s="71">
        <f t="shared" si="41"/>
        <v>0</v>
      </c>
      <c r="W23" s="71">
        <f t="shared" si="42"/>
        <v>0</v>
      </c>
      <c r="X23" s="72">
        <f t="shared" si="43"/>
        <v>0</v>
      </c>
      <c r="Y23" s="69"/>
      <c r="Z23" s="69"/>
      <c r="AA23" s="70">
        <v>0.1</v>
      </c>
      <c r="AB23" s="71">
        <f t="shared" si="44"/>
        <v>0</v>
      </c>
      <c r="AC23" s="71">
        <f t="shared" si="45"/>
        <v>0</v>
      </c>
      <c r="AD23" s="71">
        <f t="shared" si="46"/>
        <v>0</v>
      </c>
      <c r="AE23" s="72">
        <f t="shared" si="47"/>
        <v>0</v>
      </c>
      <c r="AF23" s="69"/>
      <c r="AG23" s="69"/>
      <c r="AH23" s="70">
        <v>0.1</v>
      </c>
      <c r="AI23" s="71">
        <f t="shared" si="48"/>
        <v>0</v>
      </c>
      <c r="AJ23" s="71">
        <f t="shared" si="49"/>
        <v>0</v>
      </c>
      <c r="AK23" s="71">
        <f t="shared" si="50"/>
        <v>0</v>
      </c>
      <c r="AL23" s="72">
        <f t="shared" si="51"/>
        <v>0</v>
      </c>
      <c r="AM23" s="69"/>
      <c r="AN23" s="69"/>
      <c r="AO23" s="70">
        <v>0.1</v>
      </c>
      <c r="AP23" s="71">
        <f t="shared" si="52"/>
        <v>0</v>
      </c>
      <c r="AQ23" s="71">
        <f t="shared" si="53"/>
        <v>0</v>
      </c>
      <c r="AR23" s="71">
        <f t="shared" si="54"/>
        <v>0</v>
      </c>
      <c r="AS23" s="72">
        <f t="shared" si="55"/>
        <v>0</v>
      </c>
      <c r="AT23" s="69"/>
      <c r="AU23" s="69"/>
      <c r="AV23" s="70">
        <v>0.1</v>
      </c>
      <c r="AW23" s="71">
        <f t="shared" si="56"/>
        <v>0</v>
      </c>
      <c r="AX23" s="71">
        <f t="shared" si="57"/>
        <v>0</v>
      </c>
      <c r="AY23" s="71">
        <f t="shared" si="58"/>
        <v>0</v>
      </c>
      <c r="AZ23" s="72">
        <f t="shared" si="59"/>
        <v>0</v>
      </c>
      <c r="BA23" s="69"/>
      <c r="BB23" s="69"/>
      <c r="BC23" s="70">
        <v>0.1</v>
      </c>
      <c r="BD23" s="71">
        <f t="shared" si="60"/>
        <v>0</v>
      </c>
      <c r="BE23" s="71">
        <f t="shared" si="61"/>
        <v>0</v>
      </c>
      <c r="BF23" s="71">
        <f t="shared" si="62"/>
        <v>0</v>
      </c>
      <c r="BG23" s="72">
        <f t="shared" si="63"/>
        <v>0</v>
      </c>
      <c r="BH23" s="73">
        <f t="shared" si="64"/>
        <v>2</v>
      </c>
      <c r="BI23" s="74">
        <f t="shared" si="65"/>
        <v>23.8976</v>
      </c>
      <c r="BJ23" s="67">
        <v>6</v>
      </c>
      <c r="BK23" s="104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</row>
    <row r="24" spans="1:63" s="22" customFormat="1" ht="12.75">
      <c r="A24" s="81"/>
      <c r="B24" s="94"/>
      <c r="C24" s="94"/>
      <c r="D24" s="81"/>
      <c r="E24" s="81"/>
      <c r="F24" s="82"/>
      <c r="G24" s="83"/>
      <c r="H24" s="83"/>
      <c r="I24" s="83"/>
      <c r="J24" s="84"/>
      <c r="K24" s="81"/>
      <c r="L24" s="81"/>
      <c r="M24" s="82"/>
      <c r="N24" s="83"/>
      <c r="O24" s="83"/>
      <c r="P24" s="83"/>
      <c r="Q24" s="84"/>
      <c r="R24" s="81"/>
      <c r="S24" s="81"/>
      <c r="T24" s="82"/>
      <c r="U24" s="83"/>
      <c r="V24" s="83"/>
      <c r="W24" s="83"/>
      <c r="X24" s="84"/>
      <c r="Y24" s="81"/>
      <c r="Z24" s="81"/>
      <c r="AA24" s="82"/>
      <c r="AB24" s="83"/>
      <c r="AC24" s="83"/>
      <c r="AD24" s="83"/>
      <c r="AE24" s="84"/>
      <c r="AF24" s="81"/>
      <c r="AG24" s="81"/>
      <c r="AH24" s="82"/>
      <c r="AI24" s="83"/>
      <c r="AJ24" s="83"/>
      <c r="AK24" s="83"/>
      <c r="AL24" s="84"/>
      <c r="AM24" s="81"/>
      <c r="AN24" s="81"/>
      <c r="AO24" s="82"/>
      <c r="AP24" s="83"/>
      <c r="AQ24" s="83"/>
      <c r="AR24" s="83"/>
      <c r="AS24" s="84"/>
      <c r="AT24" s="81"/>
      <c r="AU24" s="81"/>
      <c r="AV24" s="82"/>
      <c r="AW24" s="83"/>
      <c r="AX24" s="83"/>
      <c r="AY24" s="83"/>
      <c r="AZ24" s="84"/>
      <c r="BA24" s="81"/>
      <c r="BB24" s="81"/>
      <c r="BC24" s="82"/>
      <c r="BD24" s="83"/>
      <c r="BE24" s="83"/>
      <c r="BF24" s="83"/>
      <c r="BG24" s="84"/>
      <c r="BH24" s="81"/>
      <c r="BI24" s="85"/>
      <c r="BJ24" s="81"/>
      <c r="BK24" s="94"/>
    </row>
    <row r="25" spans="1:63" s="22" customFormat="1" ht="15.75">
      <c r="A25" s="81"/>
      <c r="B25" s="95" t="s">
        <v>19</v>
      </c>
      <c r="C25" s="94"/>
      <c r="D25" s="81"/>
      <c r="E25" s="81"/>
      <c r="F25" s="82"/>
      <c r="G25" s="83"/>
      <c r="H25" s="83"/>
      <c r="I25" s="83"/>
      <c r="J25" s="84"/>
      <c r="K25" s="81"/>
      <c r="L25" s="81"/>
      <c r="M25" s="82"/>
      <c r="N25" s="83"/>
      <c r="O25" s="83"/>
      <c r="P25" s="83"/>
      <c r="Q25" s="84"/>
      <c r="R25" s="81"/>
      <c r="S25" s="81"/>
      <c r="T25" s="82"/>
      <c r="U25" s="83"/>
      <c r="V25" s="83"/>
      <c r="W25" s="83"/>
      <c r="X25" s="84"/>
      <c r="Y25" s="81"/>
      <c r="Z25" s="81"/>
      <c r="AA25" s="82"/>
      <c r="AB25" s="83"/>
      <c r="AC25" s="83"/>
      <c r="AD25" s="83"/>
      <c r="AE25" s="84"/>
      <c r="AF25" s="81"/>
      <c r="AG25" s="81"/>
      <c r="AH25" s="82"/>
      <c r="AI25" s="83"/>
      <c r="AJ25" s="83"/>
      <c r="AK25" s="83"/>
      <c r="AL25" s="84"/>
      <c r="AM25" s="81"/>
      <c r="AN25" s="81"/>
      <c r="AO25" s="82"/>
      <c r="AP25" s="83"/>
      <c r="AQ25" s="83"/>
      <c r="AR25" s="83"/>
      <c r="AS25" s="84"/>
      <c r="AT25" s="81"/>
      <c r="AU25" s="81"/>
      <c r="AV25" s="82"/>
      <c r="AW25" s="83"/>
      <c r="AX25" s="83"/>
      <c r="AY25" s="83"/>
      <c r="AZ25" s="84"/>
      <c r="BA25" s="81"/>
      <c r="BB25" s="81"/>
      <c r="BC25" s="82"/>
      <c r="BD25" s="83"/>
      <c r="BE25" s="83"/>
      <c r="BF25" s="83"/>
      <c r="BG25" s="84"/>
      <c r="BH25" s="81"/>
      <c r="BI25" s="85"/>
      <c r="BJ25" s="81"/>
      <c r="BK25" s="94"/>
    </row>
    <row r="26" spans="1:63" s="22" customFormat="1" ht="12.75">
      <c r="A26" s="81"/>
      <c r="B26" s="94"/>
      <c r="C26" s="94"/>
      <c r="D26" s="81"/>
      <c r="E26" s="81"/>
      <c r="F26" s="82"/>
      <c r="G26" s="83"/>
      <c r="H26" s="83"/>
      <c r="I26" s="83"/>
      <c r="J26" s="84"/>
      <c r="K26" s="81"/>
      <c r="L26" s="81"/>
      <c r="M26" s="82"/>
      <c r="N26" s="83"/>
      <c r="O26" s="83"/>
      <c r="P26" s="83"/>
      <c r="Q26" s="84"/>
      <c r="R26" s="81"/>
      <c r="S26" s="81"/>
      <c r="T26" s="82"/>
      <c r="U26" s="83"/>
      <c r="V26" s="83"/>
      <c r="W26" s="83"/>
      <c r="X26" s="84"/>
      <c r="Y26" s="81"/>
      <c r="Z26" s="81"/>
      <c r="AA26" s="82"/>
      <c r="AB26" s="83"/>
      <c r="AC26" s="83"/>
      <c r="AD26" s="83"/>
      <c r="AE26" s="84"/>
      <c r="AF26" s="81"/>
      <c r="AG26" s="81"/>
      <c r="AH26" s="82"/>
      <c r="AI26" s="83"/>
      <c r="AJ26" s="83"/>
      <c r="AK26" s="83"/>
      <c r="AL26" s="84"/>
      <c r="AM26" s="81"/>
      <c r="AN26" s="81"/>
      <c r="AO26" s="82"/>
      <c r="AP26" s="83"/>
      <c r="AQ26" s="83"/>
      <c r="AR26" s="83"/>
      <c r="AS26" s="84"/>
      <c r="AT26" s="81"/>
      <c r="AU26" s="81"/>
      <c r="AV26" s="82"/>
      <c r="AW26" s="83"/>
      <c r="AX26" s="83"/>
      <c r="AY26" s="83"/>
      <c r="AZ26" s="84"/>
      <c r="BA26" s="81"/>
      <c r="BB26" s="81"/>
      <c r="BC26" s="82"/>
      <c r="BD26" s="83"/>
      <c r="BE26" s="83"/>
      <c r="BF26" s="83"/>
      <c r="BG26" s="84"/>
      <c r="BH26" s="81"/>
      <c r="BI26" s="85"/>
      <c r="BJ26" s="81"/>
      <c r="BK26" s="94"/>
    </row>
    <row r="27" spans="1:63" ht="12.75">
      <c r="A27" s="87">
        <v>1</v>
      </c>
      <c r="B27" s="96" t="s">
        <v>134</v>
      </c>
      <c r="C27" s="96" t="s">
        <v>133</v>
      </c>
      <c r="D27" s="69">
        <v>1915</v>
      </c>
      <c r="E27" s="69">
        <v>441</v>
      </c>
      <c r="F27" s="70">
        <v>19309</v>
      </c>
      <c r="G27" s="71">
        <f aca="true" t="shared" si="66" ref="G27:G36">((D27+E27)*100)/F27</f>
        <v>12.20156403749547</v>
      </c>
      <c r="H27" s="71">
        <f aca="true" t="shared" si="67" ref="H27:H36">SUM(D27/F27)*100</f>
        <v>9.917654979543219</v>
      </c>
      <c r="I27" s="71">
        <f aca="true" t="shared" si="68" ref="I27:I36">SUM(E27/F27)*100</f>
        <v>2.28390905795225</v>
      </c>
      <c r="J27" s="72">
        <f aca="true" t="shared" si="69" ref="J27:J36">ROUND(G27,4)</f>
        <v>12.2016</v>
      </c>
      <c r="K27" s="69">
        <v>67</v>
      </c>
      <c r="L27" s="69">
        <v>872</v>
      </c>
      <c r="M27" s="70">
        <v>10615</v>
      </c>
      <c r="N27" s="71">
        <f aca="true" t="shared" si="70" ref="N27:N36">((K27+L27)*100)/M27</f>
        <v>8.845972680169572</v>
      </c>
      <c r="O27" s="71">
        <f aca="true" t="shared" si="71" ref="O27:O36">SUM(K27/M27)*100</f>
        <v>0.6311822892133773</v>
      </c>
      <c r="P27" s="71">
        <f aca="true" t="shared" si="72" ref="P27:P36">SUM(L27/M27)*100</f>
        <v>8.214790390956193</v>
      </c>
      <c r="Q27" s="72">
        <f aca="true" t="shared" si="73" ref="Q27:Q36">ROUND(N27,4)</f>
        <v>8.846</v>
      </c>
      <c r="R27" s="69">
        <v>1</v>
      </c>
      <c r="S27" s="69">
        <v>1212</v>
      </c>
      <c r="T27" s="70">
        <v>13089</v>
      </c>
      <c r="U27" s="71">
        <f aca="true" t="shared" si="74" ref="U27:U36">((R27+S27)*100)/T27</f>
        <v>9.267323706929483</v>
      </c>
      <c r="V27" s="71">
        <f aca="true" t="shared" si="75" ref="V27:V36">SUM(R27/T27)*100</f>
        <v>0.007640003056001223</v>
      </c>
      <c r="W27" s="71">
        <f aca="true" t="shared" si="76" ref="W27:W36">SUM(S27/T27)*100</f>
        <v>9.259683703873483</v>
      </c>
      <c r="X27" s="72">
        <f aca="true" t="shared" si="77" ref="X27:X36">ROUND(U27,4)</f>
        <v>9.2673</v>
      </c>
      <c r="Y27" s="101"/>
      <c r="Z27" s="101"/>
      <c r="AA27" s="70">
        <v>1E-05</v>
      </c>
      <c r="AB27" s="71">
        <f aca="true" t="shared" si="78" ref="AB27:AB36">((Y27+Z27)*100)/AA27</f>
        <v>0</v>
      </c>
      <c r="AC27" s="71">
        <f aca="true" t="shared" si="79" ref="AC27:AC36">SUM(Y27/AA27)*100</f>
        <v>0</v>
      </c>
      <c r="AD27" s="71">
        <f aca="true" t="shared" si="80" ref="AD27:AD36">SUM(Z27/AA27)*100</f>
        <v>0</v>
      </c>
      <c r="AE27" s="72">
        <f aca="true" t="shared" si="81" ref="AE27:AE36">ROUND(AB27,4)</f>
        <v>0</v>
      </c>
      <c r="AF27" s="101"/>
      <c r="AG27" s="101"/>
      <c r="AH27" s="70">
        <v>1E-06</v>
      </c>
      <c r="AI27" s="71">
        <f aca="true" t="shared" si="82" ref="AI27:AI36">((AF27+AG27)*100)/AH27</f>
        <v>0</v>
      </c>
      <c r="AJ27" s="71">
        <f aca="true" t="shared" si="83" ref="AJ27:AJ36">SUM(AF27/AH27)*100</f>
        <v>0</v>
      </c>
      <c r="AK27" s="71">
        <f aca="true" t="shared" si="84" ref="AK27:AK36">SUM(AG27/AH27)*100</f>
        <v>0</v>
      </c>
      <c r="AL27" s="72">
        <f aca="true" t="shared" si="85" ref="AL27:AL36">ROUND(AI27,4)</f>
        <v>0</v>
      </c>
      <c r="AM27" s="101"/>
      <c r="AN27" s="101"/>
      <c r="AO27" s="70">
        <v>1E-05</v>
      </c>
      <c r="AP27" s="71">
        <f aca="true" t="shared" si="86" ref="AP27:AP36">((AM27+AN27)*100)/AO27</f>
        <v>0</v>
      </c>
      <c r="AQ27" s="71">
        <f aca="true" t="shared" si="87" ref="AQ27:AQ36">SUM(AM27/AO27)*100</f>
        <v>0</v>
      </c>
      <c r="AR27" s="71">
        <f aca="true" t="shared" si="88" ref="AR27:AR36">SUM(AN27/AO27)*100</f>
        <v>0</v>
      </c>
      <c r="AS27" s="72">
        <f aca="true" t="shared" si="89" ref="AS27:AS36">ROUND(AP27,4)</f>
        <v>0</v>
      </c>
      <c r="AT27" s="69"/>
      <c r="AU27" s="69"/>
      <c r="AV27" s="70">
        <v>44.1</v>
      </c>
      <c r="AW27" s="71">
        <f aca="true" t="shared" si="90" ref="AW27:AW36">((AT27+AU27)*100)/AV27</f>
        <v>0</v>
      </c>
      <c r="AX27" s="71">
        <f aca="true" t="shared" si="91" ref="AX27:AX36">SUM(AT27/AV27)*100</f>
        <v>0</v>
      </c>
      <c r="AY27" s="71">
        <f aca="true" t="shared" si="92" ref="AY27:AY36">SUM(AU27/AV27)*100</f>
        <v>0</v>
      </c>
      <c r="AZ27" s="72">
        <f aca="true" t="shared" si="93" ref="AZ27:AZ36">ROUND(AW27,4)</f>
        <v>0</v>
      </c>
      <c r="BA27" s="69"/>
      <c r="BB27" s="69"/>
      <c r="BC27" s="70">
        <v>44.1</v>
      </c>
      <c r="BD27" s="71">
        <f aca="true" t="shared" si="94" ref="BD27:BD36">((BA27+BB27)*100)/BC27</f>
        <v>0</v>
      </c>
      <c r="BE27" s="71">
        <f aca="true" t="shared" si="95" ref="BE27:BE36">SUM(BA27/BC27)*100</f>
        <v>0</v>
      </c>
      <c r="BF27" s="71">
        <f aca="true" t="shared" si="96" ref="BF27:BF36">SUM(BB27/BC27)*100</f>
        <v>0</v>
      </c>
      <c r="BG27" s="72">
        <f aca="true" t="shared" si="97" ref="BG27:BG36">ROUND(BD27,4)</f>
        <v>0</v>
      </c>
      <c r="BH27" s="73">
        <f aca="true" t="shared" si="98" ref="BH27:BH36">COUNT(D27,E27,K27,L27,R27,S27,Y27,Z27,AF27,AG27,AM27,AN27,AT27,AU27,BA27,BB27)</f>
        <v>6</v>
      </c>
      <c r="BI27" s="74">
        <f aca="true" t="shared" si="99" ref="BI27:BI36">SUM(J27,Q27,X27,AE27,AL27,AS27,AZ27,BG27)</f>
        <v>30.3149</v>
      </c>
      <c r="BJ27" s="67">
        <v>1</v>
      </c>
      <c r="BK27" s="63"/>
    </row>
    <row r="28" spans="1:63" ht="12.75">
      <c r="A28" s="87">
        <v>2</v>
      </c>
      <c r="B28" s="97" t="s">
        <v>125</v>
      </c>
      <c r="C28" s="97" t="s">
        <v>126</v>
      </c>
      <c r="D28" s="88">
        <v>319</v>
      </c>
      <c r="E28" s="88">
        <v>1673</v>
      </c>
      <c r="F28" s="89">
        <v>18478</v>
      </c>
      <c r="G28" s="90">
        <f t="shared" si="66"/>
        <v>10.780387487823358</v>
      </c>
      <c r="H28" s="90">
        <f t="shared" si="67"/>
        <v>1.7263773135620737</v>
      </c>
      <c r="I28" s="90">
        <f t="shared" si="68"/>
        <v>9.054010174261283</v>
      </c>
      <c r="J28" s="91">
        <f t="shared" si="69"/>
        <v>10.7804</v>
      </c>
      <c r="K28" s="88">
        <v>1040</v>
      </c>
      <c r="L28" s="88">
        <v>411</v>
      </c>
      <c r="M28" s="70">
        <v>16615</v>
      </c>
      <c r="N28" s="90">
        <f t="shared" si="70"/>
        <v>8.733072524826964</v>
      </c>
      <c r="O28" s="90">
        <f t="shared" si="71"/>
        <v>6.25940415287391</v>
      </c>
      <c r="P28" s="90">
        <f t="shared" si="72"/>
        <v>2.4736683719530546</v>
      </c>
      <c r="Q28" s="91">
        <f t="shared" si="73"/>
        <v>8.7331</v>
      </c>
      <c r="R28" s="88">
        <v>251</v>
      </c>
      <c r="S28" s="88">
        <v>2445</v>
      </c>
      <c r="T28" s="70">
        <v>19309</v>
      </c>
      <c r="U28" s="90">
        <f t="shared" si="74"/>
        <v>13.962400952923508</v>
      </c>
      <c r="V28" s="90">
        <f t="shared" si="75"/>
        <v>1.2999119581542287</v>
      </c>
      <c r="W28" s="90">
        <f t="shared" si="76"/>
        <v>12.662488994769278</v>
      </c>
      <c r="X28" s="91">
        <f t="shared" si="77"/>
        <v>13.9624</v>
      </c>
      <c r="Y28" s="102"/>
      <c r="Z28" s="102"/>
      <c r="AA28" s="70">
        <v>1E-05</v>
      </c>
      <c r="AB28" s="90">
        <f t="shared" si="78"/>
        <v>0</v>
      </c>
      <c r="AC28" s="90">
        <f t="shared" si="79"/>
        <v>0</v>
      </c>
      <c r="AD28" s="90">
        <f t="shared" si="80"/>
        <v>0</v>
      </c>
      <c r="AE28" s="91">
        <f t="shared" si="81"/>
        <v>0</v>
      </c>
      <c r="AF28" s="101"/>
      <c r="AG28" s="101"/>
      <c r="AH28" s="70">
        <v>1E-06</v>
      </c>
      <c r="AI28" s="90">
        <f t="shared" si="82"/>
        <v>0</v>
      </c>
      <c r="AJ28" s="90">
        <f t="shared" si="83"/>
        <v>0</v>
      </c>
      <c r="AK28" s="90">
        <f t="shared" si="84"/>
        <v>0</v>
      </c>
      <c r="AL28" s="91">
        <f t="shared" si="85"/>
        <v>0</v>
      </c>
      <c r="AM28" s="101"/>
      <c r="AN28" s="101"/>
      <c r="AO28" s="70">
        <v>1E-05</v>
      </c>
      <c r="AP28" s="90">
        <f t="shared" si="86"/>
        <v>0</v>
      </c>
      <c r="AQ28" s="90">
        <f t="shared" si="87"/>
        <v>0</v>
      </c>
      <c r="AR28" s="90">
        <f t="shared" si="88"/>
        <v>0</v>
      </c>
      <c r="AS28" s="91">
        <f t="shared" si="89"/>
        <v>0</v>
      </c>
      <c r="AT28" s="88"/>
      <c r="AU28" s="88"/>
      <c r="AV28" s="89">
        <v>41.1</v>
      </c>
      <c r="AW28" s="90">
        <f t="shared" si="90"/>
        <v>0</v>
      </c>
      <c r="AX28" s="90">
        <f t="shared" si="91"/>
        <v>0</v>
      </c>
      <c r="AY28" s="90">
        <f t="shared" si="92"/>
        <v>0</v>
      </c>
      <c r="AZ28" s="91">
        <f t="shared" si="93"/>
        <v>0</v>
      </c>
      <c r="BA28" s="88"/>
      <c r="BB28" s="88"/>
      <c r="BC28" s="89">
        <v>41.1</v>
      </c>
      <c r="BD28" s="90">
        <f t="shared" si="94"/>
        <v>0</v>
      </c>
      <c r="BE28" s="90">
        <f t="shared" si="95"/>
        <v>0</v>
      </c>
      <c r="BF28" s="90">
        <f t="shared" si="96"/>
        <v>0</v>
      </c>
      <c r="BG28" s="91">
        <f t="shared" si="97"/>
        <v>0</v>
      </c>
      <c r="BH28" s="92">
        <f t="shared" si="98"/>
        <v>6</v>
      </c>
      <c r="BI28" s="93">
        <f t="shared" si="99"/>
        <v>33.4759</v>
      </c>
      <c r="BJ28" s="67">
        <v>2</v>
      </c>
      <c r="BK28" s="63"/>
    </row>
    <row r="29" spans="1:63" ht="12.75">
      <c r="A29" s="87">
        <v>3</v>
      </c>
      <c r="B29" s="96" t="s">
        <v>149</v>
      </c>
      <c r="C29" s="96" t="s">
        <v>47</v>
      </c>
      <c r="D29" s="69">
        <v>17</v>
      </c>
      <c r="E29" s="69">
        <v>16</v>
      </c>
      <c r="F29" s="70">
        <v>1457</v>
      </c>
      <c r="G29" s="71">
        <f t="shared" si="66"/>
        <v>2.264927934111187</v>
      </c>
      <c r="H29" s="71">
        <f t="shared" si="67"/>
        <v>1.1667810569663692</v>
      </c>
      <c r="I29" s="71">
        <f t="shared" si="68"/>
        <v>1.0981468771448182</v>
      </c>
      <c r="J29" s="72">
        <f t="shared" si="69"/>
        <v>2.2649</v>
      </c>
      <c r="K29" s="69">
        <v>2481</v>
      </c>
      <c r="L29" s="69">
        <v>2020</v>
      </c>
      <c r="M29" s="70">
        <v>16615</v>
      </c>
      <c r="N29" s="71">
        <f t="shared" si="70"/>
        <v>27.089978934697562</v>
      </c>
      <c r="O29" s="71">
        <f t="shared" si="71"/>
        <v>14.932290099307854</v>
      </c>
      <c r="P29" s="71">
        <f t="shared" si="72"/>
        <v>12.157688835389708</v>
      </c>
      <c r="Q29" s="72">
        <f t="shared" si="73"/>
        <v>27.09</v>
      </c>
      <c r="R29" s="69">
        <v>1191</v>
      </c>
      <c r="S29" s="69">
        <v>502</v>
      </c>
      <c r="T29" s="70">
        <v>11579</v>
      </c>
      <c r="U29" s="71">
        <f t="shared" si="74"/>
        <v>14.621297175921928</v>
      </c>
      <c r="V29" s="71">
        <f t="shared" si="75"/>
        <v>10.285862336989378</v>
      </c>
      <c r="W29" s="71">
        <f t="shared" si="76"/>
        <v>4.33543483893255</v>
      </c>
      <c r="X29" s="72">
        <f t="shared" si="77"/>
        <v>14.6213</v>
      </c>
      <c r="Y29" s="101"/>
      <c r="Z29" s="101"/>
      <c r="AA29" s="70">
        <v>1E-05</v>
      </c>
      <c r="AB29" s="71">
        <f t="shared" si="78"/>
        <v>0</v>
      </c>
      <c r="AC29" s="71">
        <f t="shared" si="79"/>
        <v>0</v>
      </c>
      <c r="AD29" s="71">
        <f t="shared" si="80"/>
        <v>0</v>
      </c>
      <c r="AE29" s="72">
        <f t="shared" si="81"/>
        <v>0</v>
      </c>
      <c r="AF29" s="101"/>
      <c r="AG29" s="101"/>
      <c r="AH29" s="70">
        <v>1E-06</v>
      </c>
      <c r="AI29" s="71">
        <f t="shared" si="82"/>
        <v>0</v>
      </c>
      <c r="AJ29" s="71">
        <f t="shared" si="83"/>
        <v>0</v>
      </c>
      <c r="AK29" s="71">
        <f t="shared" si="84"/>
        <v>0</v>
      </c>
      <c r="AL29" s="72">
        <f t="shared" si="85"/>
        <v>0</v>
      </c>
      <c r="AM29" s="101"/>
      <c r="AN29" s="101"/>
      <c r="AO29" s="70">
        <v>1E-05</v>
      </c>
      <c r="AP29" s="71">
        <f t="shared" si="86"/>
        <v>0</v>
      </c>
      <c r="AQ29" s="71">
        <f t="shared" si="87"/>
        <v>0</v>
      </c>
      <c r="AR29" s="71">
        <f t="shared" si="88"/>
        <v>0</v>
      </c>
      <c r="AS29" s="72">
        <f t="shared" si="89"/>
        <v>0</v>
      </c>
      <c r="AT29" s="69"/>
      <c r="AU29" s="69"/>
      <c r="AV29" s="70">
        <v>42.1</v>
      </c>
      <c r="AW29" s="71">
        <f t="shared" si="90"/>
        <v>0</v>
      </c>
      <c r="AX29" s="71">
        <f t="shared" si="91"/>
        <v>0</v>
      </c>
      <c r="AY29" s="71">
        <f t="shared" si="92"/>
        <v>0</v>
      </c>
      <c r="AZ29" s="72">
        <f t="shared" si="93"/>
        <v>0</v>
      </c>
      <c r="BA29" s="69"/>
      <c r="BB29" s="69"/>
      <c r="BC29" s="70">
        <v>42.1</v>
      </c>
      <c r="BD29" s="71">
        <f t="shared" si="94"/>
        <v>0</v>
      </c>
      <c r="BE29" s="71">
        <f t="shared" si="95"/>
        <v>0</v>
      </c>
      <c r="BF29" s="71">
        <f t="shared" si="96"/>
        <v>0</v>
      </c>
      <c r="BG29" s="72">
        <f t="shared" si="97"/>
        <v>0</v>
      </c>
      <c r="BH29" s="73">
        <f t="shared" si="98"/>
        <v>6</v>
      </c>
      <c r="BI29" s="74">
        <f t="shared" si="99"/>
        <v>43.9762</v>
      </c>
      <c r="BJ29" s="67">
        <v>3</v>
      </c>
      <c r="BK29" s="63"/>
    </row>
    <row r="30" spans="1:63" ht="12.75">
      <c r="A30" s="87">
        <v>4</v>
      </c>
      <c r="B30" s="96" t="s">
        <v>75</v>
      </c>
      <c r="C30" s="96" t="s">
        <v>47</v>
      </c>
      <c r="D30" s="69">
        <v>279</v>
      </c>
      <c r="E30" s="69">
        <v>852</v>
      </c>
      <c r="F30" s="70">
        <v>12071</v>
      </c>
      <c r="G30" s="71">
        <f t="shared" si="66"/>
        <v>9.369563416452655</v>
      </c>
      <c r="H30" s="71">
        <f t="shared" si="67"/>
        <v>2.31132466241405</v>
      </c>
      <c r="I30" s="71">
        <f t="shared" si="68"/>
        <v>7.058238754038605</v>
      </c>
      <c r="J30" s="72">
        <f t="shared" si="69"/>
        <v>9.3696</v>
      </c>
      <c r="K30" s="69">
        <v>628</v>
      </c>
      <c r="L30" s="69">
        <v>1458</v>
      </c>
      <c r="M30" s="70">
        <v>16615</v>
      </c>
      <c r="N30" s="71">
        <f t="shared" si="70"/>
        <v>12.55492025278363</v>
      </c>
      <c r="O30" s="71">
        <f t="shared" si="71"/>
        <v>3.779717123081553</v>
      </c>
      <c r="P30" s="71">
        <f t="shared" si="72"/>
        <v>8.775203129702076</v>
      </c>
      <c r="Q30" s="72">
        <f t="shared" si="73"/>
        <v>12.5549</v>
      </c>
      <c r="R30" s="69">
        <v>2429</v>
      </c>
      <c r="S30" s="69">
        <v>1632</v>
      </c>
      <c r="T30" s="70">
        <v>13089</v>
      </c>
      <c r="U30" s="71">
        <f t="shared" si="74"/>
        <v>31.026052410420963</v>
      </c>
      <c r="V30" s="71">
        <f t="shared" si="75"/>
        <v>18.55756742302697</v>
      </c>
      <c r="W30" s="71">
        <f t="shared" si="76"/>
        <v>12.468484987393994</v>
      </c>
      <c r="X30" s="72">
        <f t="shared" si="77"/>
        <v>31.0261</v>
      </c>
      <c r="Y30" s="101"/>
      <c r="Z30" s="101"/>
      <c r="AA30" s="70">
        <v>1E-05</v>
      </c>
      <c r="AB30" s="71">
        <f t="shared" si="78"/>
        <v>0</v>
      </c>
      <c r="AC30" s="71">
        <f t="shared" si="79"/>
        <v>0</v>
      </c>
      <c r="AD30" s="71">
        <f t="shared" si="80"/>
        <v>0</v>
      </c>
      <c r="AE30" s="72">
        <f t="shared" si="81"/>
        <v>0</v>
      </c>
      <c r="AF30" s="101"/>
      <c r="AG30" s="101"/>
      <c r="AH30" s="70">
        <v>1E-06</v>
      </c>
      <c r="AI30" s="71">
        <f t="shared" si="82"/>
        <v>0</v>
      </c>
      <c r="AJ30" s="71">
        <f t="shared" si="83"/>
        <v>0</v>
      </c>
      <c r="AK30" s="71">
        <f t="shared" si="84"/>
        <v>0</v>
      </c>
      <c r="AL30" s="72">
        <f t="shared" si="85"/>
        <v>0</v>
      </c>
      <c r="AM30" s="101"/>
      <c r="AN30" s="101"/>
      <c r="AO30" s="70">
        <v>1E-05</v>
      </c>
      <c r="AP30" s="71">
        <f t="shared" si="86"/>
        <v>0</v>
      </c>
      <c r="AQ30" s="71">
        <f t="shared" si="87"/>
        <v>0</v>
      </c>
      <c r="AR30" s="71">
        <f t="shared" si="88"/>
        <v>0</v>
      </c>
      <c r="AS30" s="72">
        <f t="shared" si="89"/>
        <v>0</v>
      </c>
      <c r="AT30" s="69"/>
      <c r="AU30" s="69"/>
      <c r="AV30" s="70">
        <v>33.1</v>
      </c>
      <c r="AW30" s="71">
        <f t="shared" si="90"/>
        <v>0</v>
      </c>
      <c r="AX30" s="71">
        <f t="shared" si="91"/>
        <v>0</v>
      </c>
      <c r="AY30" s="71">
        <f t="shared" si="92"/>
        <v>0</v>
      </c>
      <c r="AZ30" s="72">
        <f t="shared" si="93"/>
        <v>0</v>
      </c>
      <c r="BA30" s="69"/>
      <c r="BB30" s="69"/>
      <c r="BC30" s="70">
        <v>33.1</v>
      </c>
      <c r="BD30" s="71">
        <f t="shared" si="94"/>
        <v>0</v>
      </c>
      <c r="BE30" s="71">
        <f t="shared" si="95"/>
        <v>0</v>
      </c>
      <c r="BF30" s="71">
        <f t="shared" si="96"/>
        <v>0</v>
      </c>
      <c r="BG30" s="72">
        <f t="shared" si="97"/>
        <v>0</v>
      </c>
      <c r="BH30" s="73">
        <f t="shared" si="98"/>
        <v>6</v>
      </c>
      <c r="BI30" s="74">
        <f t="shared" si="99"/>
        <v>52.9506</v>
      </c>
      <c r="BJ30" s="67">
        <v>4</v>
      </c>
      <c r="BK30" s="63"/>
    </row>
    <row r="31" spans="1:63" ht="12.75">
      <c r="A31" s="87">
        <v>5</v>
      </c>
      <c r="B31" s="98" t="s">
        <v>84</v>
      </c>
      <c r="C31" s="98" t="s">
        <v>85</v>
      </c>
      <c r="D31" s="69">
        <v>101</v>
      </c>
      <c r="E31" s="69">
        <v>36</v>
      </c>
      <c r="F31" s="70">
        <v>12071</v>
      </c>
      <c r="G31" s="71">
        <f t="shared" si="66"/>
        <v>1.1349515367409493</v>
      </c>
      <c r="H31" s="71">
        <f t="shared" si="67"/>
        <v>0.8367160964294591</v>
      </c>
      <c r="I31" s="71">
        <f t="shared" si="68"/>
        <v>0.29823544031149035</v>
      </c>
      <c r="J31" s="72">
        <f t="shared" si="69"/>
        <v>1.135</v>
      </c>
      <c r="K31" s="69">
        <v>111</v>
      </c>
      <c r="L31" s="69">
        <v>378</v>
      </c>
      <c r="M31" s="70">
        <v>2831</v>
      </c>
      <c r="N31" s="71">
        <f t="shared" si="70"/>
        <v>17.273048392794067</v>
      </c>
      <c r="O31" s="71">
        <f t="shared" si="71"/>
        <v>3.9208760155422113</v>
      </c>
      <c r="P31" s="71">
        <f t="shared" si="72"/>
        <v>13.352172377251856</v>
      </c>
      <c r="Q31" s="72">
        <f t="shared" si="73"/>
        <v>17.273</v>
      </c>
      <c r="R31" s="69">
        <v>354</v>
      </c>
      <c r="S31" s="69">
        <v>333</v>
      </c>
      <c r="T31" s="70">
        <v>1823</v>
      </c>
      <c r="U31" s="71">
        <f t="shared" si="74"/>
        <v>37.68513439385628</v>
      </c>
      <c r="V31" s="71">
        <f t="shared" si="75"/>
        <v>19.41854086670324</v>
      </c>
      <c r="W31" s="71">
        <f t="shared" si="76"/>
        <v>18.266593527153045</v>
      </c>
      <c r="X31" s="72">
        <f t="shared" si="77"/>
        <v>37.6851</v>
      </c>
      <c r="Y31" s="101"/>
      <c r="Z31" s="101"/>
      <c r="AA31" s="70">
        <v>1E-05</v>
      </c>
      <c r="AB31" s="71">
        <f t="shared" si="78"/>
        <v>0</v>
      </c>
      <c r="AC31" s="71">
        <f t="shared" si="79"/>
        <v>0</v>
      </c>
      <c r="AD31" s="71">
        <f t="shared" si="80"/>
        <v>0</v>
      </c>
      <c r="AE31" s="72">
        <f t="shared" si="81"/>
        <v>0</v>
      </c>
      <c r="AF31" s="101"/>
      <c r="AG31" s="101"/>
      <c r="AH31" s="70">
        <v>1E-06</v>
      </c>
      <c r="AI31" s="71">
        <f t="shared" si="82"/>
        <v>0</v>
      </c>
      <c r="AJ31" s="71">
        <f t="shared" si="83"/>
        <v>0</v>
      </c>
      <c r="AK31" s="71">
        <f t="shared" si="84"/>
        <v>0</v>
      </c>
      <c r="AL31" s="72">
        <f t="shared" si="85"/>
        <v>0</v>
      </c>
      <c r="AM31" s="101"/>
      <c r="AN31" s="101"/>
      <c r="AO31" s="70">
        <v>1E-05</v>
      </c>
      <c r="AP31" s="71">
        <f t="shared" si="86"/>
        <v>0</v>
      </c>
      <c r="AQ31" s="71">
        <f t="shared" si="87"/>
        <v>0</v>
      </c>
      <c r="AR31" s="71">
        <f t="shared" si="88"/>
        <v>0</v>
      </c>
      <c r="AS31" s="72">
        <f t="shared" si="89"/>
        <v>0</v>
      </c>
      <c r="AT31" s="69"/>
      <c r="AU31" s="69"/>
      <c r="AV31" s="70">
        <v>34.1</v>
      </c>
      <c r="AW31" s="71">
        <f t="shared" si="90"/>
        <v>0</v>
      </c>
      <c r="AX31" s="71">
        <f t="shared" si="91"/>
        <v>0</v>
      </c>
      <c r="AY31" s="71">
        <f t="shared" si="92"/>
        <v>0</v>
      </c>
      <c r="AZ31" s="72">
        <f t="shared" si="93"/>
        <v>0</v>
      </c>
      <c r="BA31" s="69"/>
      <c r="BB31" s="69"/>
      <c r="BC31" s="70">
        <v>34.1</v>
      </c>
      <c r="BD31" s="71">
        <f t="shared" si="94"/>
        <v>0</v>
      </c>
      <c r="BE31" s="71">
        <f t="shared" si="95"/>
        <v>0</v>
      </c>
      <c r="BF31" s="71">
        <f t="shared" si="96"/>
        <v>0</v>
      </c>
      <c r="BG31" s="72">
        <f t="shared" si="97"/>
        <v>0</v>
      </c>
      <c r="BH31" s="73">
        <f t="shared" si="98"/>
        <v>6</v>
      </c>
      <c r="BI31" s="74">
        <f t="shared" si="99"/>
        <v>56.0931</v>
      </c>
      <c r="BJ31" s="67">
        <v>5</v>
      </c>
      <c r="BK31" s="63"/>
    </row>
    <row r="32" spans="1:63" ht="12.75">
      <c r="A32" s="87">
        <v>6</v>
      </c>
      <c r="B32" s="96" t="s">
        <v>68</v>
      </c>
      <c r="C32" s="96" t="s">
        <v>69</v>
      </c>
      <c r="D32" s="69">
        <v>14</v>
      </c>
      <c r="E32" s="69">
        <v>190</v>
      </c>
      <c r="F32" s="70">
        <v>2831</v>
      </c>
      <c r="G32" s="71">
        <f t="shared" si="66"/>
        <v>7.205934298834334</v>
      </c>
      <c r="H32" s="71">
        <f t="shared" si="67"/>
        <v>0.49452490286117984</v>
      </c>
      <c r="I32" s="71">
        <f t="shared" si="68"/>
        <v>6.7114093959731544</v>
      </c>
      <c r="J32" s="72">
        <f t="shared" si="69"/>
        <v>7.2059</v>
      </c>
      <c r="K32" s="69">
        <v>383</v>
      </c>
      <c r="L32" s="69">
        <v>330</v>
      </c>
      <c r="M32" s="70">
        <v>1912</v>
      </c>
      <c r="N32" s="71">
        <f t="shared" si="70"/>
        <v>37.2907949790795</v>
      </c>
      <c r="O32" s="71">
        <f t="shared" si="71"/>
        <v>20.031380753138077</v>
      </c>
      <c r="P32" s="71">
        <f t="shared" si="72"/>
        <v>17.259414225941423</v>
      </c>
      <c r="Q32" s="72">
        <f t="shared" si="73"/>
        <v>37.2908</v>
      </c>
      <c r="R32" s="69">
        <v>123</v>
      </c>
      <c r="S32" s="69">
        <v>225</v>
      </c>
      <c r="T32" s="70">
        <v>2753</v>
      </c>
      <c r="U32" s="71">
        <f t="shared" si="74"/>
        <v>12.64075553941155</v>
      </c>
      <c r="V32" s="71">
        <f t="shared" si="75"/>
        <v>4.46785325099891</v>
      </c>
      <c r="W32" s="71">
        <f t="shared" si="76"/>
        <v>8.17290228841264</v>
      </c>
      <c r="X32" s="72">
        <f t="shared" si="77"/>
        <v>12.6408</v>
      </c>
      <c r="Y32" s="101"/>
      <c r="Z32" s="101"/>
      <c r="AA32" s="70">
        <v>1E-05</v>
      </c>
      <c r="AB32" s="71">
        <f t="shared" si="78"/>
        <v>0</v>
      </c>
      <c r="AC32" s="71">
        <f t="shared" si="79"/>
        <v>0</v>
      </c>
      <c r="AD32" s="71">
        <f t="shared" si="80"/>
        <v>0</v>
      </c>
      <c r="AE32" s="72">
        <f t="shared" si="81"/>
        <v>0</v>
      </c>
      <c r="AF32" s="101"/>
      <c r="AG32" s="101"/>
      <c r="AH32" s="70">
        <v>1E-06</v>
      </c>
      <c r="AI32" s="71">
        <f t="shared" si="82"/>
        <v>0</v>
      </c>
      <c r="AJ32" s="71">
        <f t="shared" si="83"/>
        <v>0</v>
      </c>
      <c r="AK32" s="71">
        <f t="shared" si="84"/>
        <v>0</v>
      </c>
      <c r="AL32" s="72">
        <f t="shared" si="85"/>
        <v>0</v>
      </c>
      <c r="AM32" s="101"/>
      <c r="AN32" s="101"/>
      <c r="AO32" s="70">
        <v>1E-05</v>
      </c>
      <c r="AP32" s="71">
        <f t="shared" si="86"/>
        <v>0</v>
      </c>
      <c r="AQ32" s="71">
        <f t="shared" si="87"/>
        <v>0</v>
      </c>
      <c r="AR32" s="71">
        <f t="shared" si="88"/>
        <v>0</v>
      </c>
      <c r="AS32" s="72">
        <f t="shared" si="89"/>
        <v>0</v>
      </c>
      <c r="AT32" s="69"/>
      <c r="AU32" s="69"/>
      <c r="AV32" s="70">
        <v>32.1</v>
      </c>
      <c r="AW32" s="71">
        <f t="shared" si="90"/>
        <v>0</v>
      </c>
      <c r="AX32" s="71">
        <f t="shared" si="91"/>
        <v>0</v>
      </c>
      <c r="AY32" s="71">
        <f t="shared" si="92"/>
        <v>0</v>
      </c>
      <c r="AZ32" s="72">
        <f t="shared" si="93"/>
        <v>0</v>
      </c>
      <c r="BA32" s="69"/>
      <c r="BB32" s="69"/>
      <c r="BC32" s="70">
        <v>32.1</v>
      </c>
      <c r="BD32" s="71">
        <f t="shared" si="94"/>
        <v>0</v>
      </c>
      <c r="BE32" s="71">
        <f t="shared" si="95"/>
        <v>0</v>
      </c>
      <c r="BF32" s="71">
        <f t="shared" si="96"/>
        <v>0</v>
      </c>
      <c r="BG32" s="72">
        <f t="shared" si="97"/>
        <v>0</v>
      </c>
      <c r="BH32" s="73">
        <f t="shared" si="98"/>
        <v>6</v>
      </c>
      <c r="BI32" s="74">
        <f t="shared" si="99"/>
        <v>57.137499999999996</v>
      </c>
      <c r="BJ32" s="67">
        <v>6</v>
      </c>
      <c r="BK32" s="63"/>
    </row>
    <row r="33" spans="1:63" ht="12.75">
      <c r="A33" s="87">
        <v>7</v>
      </c>
      <c r="B33" s="96" t="s">
        <v>94</v>
      </c>
      <c r="C33" s="96" t="s">
        <v>95</v>
      </c>
      <c r="D33" s="69">
        <v>580</v>
      </c>
      <c r="E33" s="69">
        <v>200</v>
      </c>
      <c r="F33" s="70">
        <v>3107</v>
      </c>
      <c r="G33" s="71">
        <f t="shared" si="66"/>
        <v>25.10460251046025</v>
      </c>
      <c r="H33" s="71">
        <f t="shared" si="67"/>
        <v>18.66752494367557</v>
      </c>
      <c r="I33" s="71">
        <f t="shared" si="68"/>
        <v>6.43707756678468</v>
      </c>
      <c r="J33" s="72">
        <f t="shared" si="69"/>
        <v>25.1046</v>
      </c>
      <c r="K33" s="69">
        <v>311</v>
      </c>
      <c r="L33" s="69">
        <v>29</v>
      </c>
      <c r="M33" s="70">
        <v>1251</v>
      </c>
      <c r="N33" s="71">
        <f t="shared" si="70"/>
        <v>27.17825739408473</v>
      </c>
      <c r="O33" s="71">
        <f t="shared" si="71"/>
        <v>24.860111910471623</v>
      </c>
      <c r="P33" s="71">
        <f t="shared" si="72"/>
        <v>2.3181454836131095</v>
      </c>
      <c r="Q33" s="72">
        <f t="shared" si="73"/>
        <v>27.1783</v>
      </c>
      <c r="R33" s="69">
        <v>143</v>
      </c>
      <c r="S33" s="69">
        <v>18</v>
      </c>
      <c r="T33" s="70">
        <v>819</v>
      </c>
      <c r="U33" s="71">
        <f t="shared" si="74"/>
        <v>19.65811965811966</v>
      </c>
      <c r="V33" s="71">
        <f t="shared" si="75"/>
        <v>17.46031746031746</v>
      </c>
      <c r="W33" s="71">
        <f t="shared" si="76"/>
        <v>2.197802197802198</v>
      </c>
      <c r="X33" s="72">
        <f t="shared" si="77"/>
        <v>19.6581</v>
      </c>
      <c r="Y33" s="101"/>
      <c r="Z33" s="101"/>
      <c r="AA33" s="70">
        <v>1E-05</v>
      </c>
      <c r="AB33" s="71">
        <f t="shared" si="78"/>
        <v>0</v>
      </c>
      <c r="AC33" s="71">
        <f t="shared" si="79"/>
        <v>0</v>
      </c>
      <c r="AD33" s="71">
        <f t="shared" si="80"/>
        <v>0</v>
      </c>
      <c r="AE33" s="72">
        <f t="shared" si="81"/>
        <v>0</v>
      </c>
      <c r="AF33" s="101"/>
      <c r="AG33" s="101"/>
      <c r="AH33" s="70">
        <v>1E-06</v>
      </c>
      <c r="AI33" s="71">
        <f t="shared" si="82"/>
        <v>0</v>
      </c>
      <c r="AJ33" s="71">
        <f t="shared" si="83"/>
        <v>0</v>
      </c>
      <c r="AK33" s="71">
        <f t="shared" si="84"/>
        <v>0</v>
      </c>
      <c r="AL33" s="72">
        <f t="shared" si="85"/>
        <v>0</v>
      </c>
      <c r="AM33" s="101"/>
      <c r="AN33" s="101"/>
      <c r="AO33" s="70">
        <v>1E-05</v>
      </c>
      <c r="AP33" s="71">
        <f t="shared" si="86"/>
        <v>0</v>
      </c>
      <c r="AQ33" s="71">
        <f t="shared" si="87"/>
        <v>0</v>
      </c>
      <c r="AR33" s="71">
        <f t="shared" si="88"/>
        <v>0</v>
      </c>
      <c r="AS33" s="72">
        <f t="shared" si="89"/>
        <v>0</v>
      </c>
      <c r="AT33" s="69"/>
      <c r="AU33" s="69"/>
      <c r="AV33" s="70">
        <v>38.1</v>
      </c>
      <c r="AW33" s="71">
        <f t="shared" si="90"/>
        <v>0</v>
      </c>
      <c r="AX33" s="71">
        <f t="shared" si="91"/>
        <v>0</v>
      </c>
      <c r="AY33" s="71">
        <f t="shared" si="92"/>
        <v>0</v>
      </c>
      <c r="AZ33" s="72">
        <f t="shared" si="93"/>
        <v>0</v>
      </c>
      <c r="BA33" s="69"/>
      <c r="BB33" s="69"/>
      <c r="BC33" s="70">
        <v>38.1</v>
      </c>
      <c r="BD33" s="71">
        <f t="shared" si="94"/>
        <v>0</v>
      </c>
      <c r="BE33" s="71">
        <f t="shared" si="95"/>
        <v>0</v>
      </c>
      <c r="BF33" s="71">
        <f t="shared" si="96"/>
        <v>0</v>
      </c>
      <c r="BG33" s="72">
        <f t="shared" si="97"/>
        <v>0</v>
      </c>
      <c r="BH33" s="73">
        <f t="shared" si="98"/>
        <v>6</v>
      </c>
      <c r="BI33" s="74">
        <f t="shared" si="99"/>
        <v>71.941</v>
      </c>
      <c r="BJ33" s="67">
        <v>7</v>
      </c>
      <c r="BK33" s="63"/>
    </row>
    <row r="34" spans="1:63" ht="12.75">
      <c r="A34" s="87">
        <v>8</v>
      </c>
      <c r="B34" s="96" t="s">
        <v>110</v>
      </c>
      <c r="C34" s="96" t="s">
        <v>69</v>
      </c>
      <c r="D34" s="69">
        <v>655</v>
      </c>
      <c r="E34" s="69">
        <v>2418</v>
      </c>
      <c r="F34" s="70">
        <v>12071</v>
      </c>
      <c r="G34" s="71">
        <f t="shared" si="66"/>
        <v>25.457708557700272</v>
      </c>
      <c r="H34" s="71">
        <f t="shared" si="67"/>
        <v>5.426228150111839</v>
      </c>
      <c r="I34" s="71">
        <f t="shared" si="68"/>
        <v>20.031480407588433</v>
      </c>
      <c r="J34" s="72">
        <f t="shared" si="69"/>
        <v>25.4577</v>
      </c>
      <c r="K34" s="69">
        <v>2103</v>
      </c>
      <c r="L34" s="69">
        <v>3453</v>
      </c>
      <c r="M34" s="70">
        <v>19309</v>
      </c>
      <c r="N34" s="71">
        <f t="shared" si="70"/>
        <v>28.774146770935833</v>
      </c>
      <c r="O34" s="71">
        <f t="shared" si="71"/>
        <v>10.89129421513284</v>
      </c>
      <c r="P34" s="71">
        <f t="shared" si="72"/>
        <v>17.882852555802994</v>
      </c>
      <c r="Q34" s="72">
        <f t="shared" si="73"/>
        <v>28.7741</v>
      </c>
      <c r="R34" s="69">
        <v>1839</v>
      </c>
      <c r="S34" s="69">
        <v>1631</v>
      </c>
      <c r="T34" s="70">
        <v>11894</v>
      </c>
      <c r="U34" s="71">
        <f t="shared" si="74"/>
        <v>29.174373633764922</v>
      </c>
      <c r="V34" s="71">
        <f t="shared" si="75"/>
        <v>15.461577265848328</v>
      </c>
      <c r="W34" s="71">
        <f t="shared" si="76"/>
        <v>13.712796367916596</v>
      </c>
      <c r="X34" s="72">
        <f t="shared" si="77"/>
        <v>29.1744</v>
      </c>
      <c r="Y34" s="101"/>
      <c r="Z34" s="101"/>
      <c r="AA34" s="70">
        <v>1E-05</v>
      </c>
      <c r="AB34" s="71">
        <f t="shared" si="78"/>
        <v>0</v>
      </c>
      <c r="AC34" s="71">
        <f t="shared" si="79"/>
        <v>0</v>
      </c>
      <c r="AD34" s="71">
        <f t="shared" si="80"/>
        <v>0</v>
      </c>
      <c r="AE34" s="72">
        <f t="shared" si="81"/>
        <v>0</v>
      </c>
      <c r="AF34" s="101"/>
      <c r="AG34" s="101"/>
      <c r="AH34" s="70">
        <v>1E-06</v>
      </c>
      <c r="AI34" s="71">
        <f t="shared" si="82"/>
        <v>0</v>
      </c>
      <c r="AJ34" s="71">
        <f t="shared" si="83"/>
        <v>0</v>
      </c>
      <c r="AK34" s="71">
        <f t="shared" si="84"/>
        <v>0</v>
      </c>
      <c r="AL34" s="72">
        <f t="shared" si="85"/>
        <v>0</v>
      </c>
      <c r="AM34" s="101"/>
      <c r="AN34" s="101"/>
      <c r="AO34" s="70">
        <v>1E-05</v>
      </c>
      <c r="AP34" s="71">
        <f t="shared" si="86"/>
        <v>0</v>
      </c>
      <c r="AQ34" s="71">
        <f t="shared" si="87"/>
        <v>0</v>
      </c>
      <c r="AR34" s="71">
        <f t="shared" si="88"/>
        <v>0</v>
      </c>
      <c r="AS34" s="72">
        <f t="shared" si="89"/>
        <v>0</v>
      </c>
      <c r="AT34" s="69"/>
      <c r="AU34" s="69"/>
      <c r="AV34" s="70">
        <v>39.1</v>
      </c>
      <c r="AW34" s="71">
        <f t="shared" si="90"/>
        <v>0</v>
      </c>
      <c r="AX34" s="71">
        <f t="shared" si="91"/>
        <v>0</v>
      </c>
      <c r="AY34" s="71">
        <f t="shared" si="92"/>
        <v>0</v>
      </c>
      <c r="AZ34" s="72">
        <f t="shared" si="93"/>
        <v>0</v>
      </c>
      <c r="BA34" s="69"/>
      <c r="BB34" s="69"/>
      <c r="BC34" s="70">
        <v>39.1</v>
      </c>
      <c r="BD34" s="71">
        <f t="shared" si="94"/>
        <v>0</v>
      </c>
      <c r="BE34" s="71">
        <f t="shared" si="95"/>
        <v>0</v>
      </c>
      <c r="BF34" s="71">
        <f t="shared" si="96"/>
        <v>0</v>
      </c>
      <c r="BG34" s="72">
        <f t="shared" si="97"/>
        <v>0</v>
      </c>
      <c r="BH34" s="73">
        <f t="shared" si="98"/>
        <v>6</v>
      </c>
      <c r="BI34" s="74">
        <f t="shared" si="99"/>
        <v>83.4062</v>
      </c>
      <c r="BJ34" s="67">
        <v>8</v>
      </c>
      <c r="BK34" s="63"/>
    </row>
    <row r="35" spans="1:63" ht="12.75">
      <c r="A35" s="87">
        <v>9</v>
      </c>
      <c r="B35" s="96" t="s">
        <v>162</v>
      </c>
      <c r="C35" s="96" t="s">
        <v>163</v>
      </c>
      <c r="D35" s="69">
        <v>1709</v>
      </c>
      <c r="E35" s="69">
        <v>988</v>
      </c>
      <c r="F35" s="70">
        <v>18478</v>
      </c>
      <c r="G35" s="71">
        <f t="shared" si="66"/>
        <v>14.595735469206623</v>
      </c>
      <c r="H35" s="71">
        <f t="shared" si="67"/>
        <v>9.248836454161706</v>
      </c>
      <c r="I35" s="71">
        <f t="shared" si="68"/>
        <v>5.346899015044918</v>
      </c>
      <c r="J35" s="72">
        <f t="shared" si="69"/>
        <v>14.5957</v>
      </c>
      <c r="K35" s="69">
        <v>116</v>
      </c>
      <c r="L35" s="69">
        <v>1572</v>
      </c>
      <c r="M35" s="70">
        <v>12071</v>
      </c>
      <c r="N35" s="71">
        <f t="shared" si="70"/>
        <v>13.983928423494325</v>
      </c>
      <c r="O35" s="71">
        <f t="shared" si="71"/>
        <v>0.9609808632259134</v>
      </c>
      <c r="P35" s="71">
        <f t="shared" si="72"/>
        <v>13.022947560268411</v>
      </c>
      <c r="Q35" s="72">
        <f t="shared" si="73"/>
        <v>13.9839</v>
      </c>
      <c r="R35" s="69">
        <v>30</v>
      </c>
      <c r="S35" s="69"/>
      <c r="T35" s="70">
        <v>771</v>
      </c>
      <c r="U35" s="71">
        <f t="shared" si="74"/>
        <v>3.8910505836575875</v>
      </c>
      <c r="V35" s="71">
        <f t="shared" si="75"/>
        <v>3.8910505836575875</v>
      </c>
      <c r="W35" s="71">
        <f t="shared" si="76"/>
        <v>0</v>
      </c>
      <c r="X35" s="72">
        <f t="shared" si="77"/>
        <v>3.8911</v>
      </c>
      <c r="Y35" s="101"/>
      <c r="Z35" s="101"/>
      <c r="AA35" s="70">
        <v>1E-05</v>
      </c>
      <c r="AB35" s="71">
        <f t="shared" si="78"/>
        <v>0</v>
      </c>
      <c r="AC35" s="71">
        <f t="shared" si="79"/>
        <v>0</v>
      </c>
      <c r="AD35" s="71">
        <f t="shared" si="80"/>
        <v>0</v>
      </c>
      <c r="AE35" s="72">
        <f t="shared" si="81"/>
        <v>0</v>
      </c>
      <c r="AF35" s="101"/>
      <c r="AG35" s="101"/>
      <c r="AH35" s="70">
        <v>1E-06</v>
      </c>
      <c r="AI35" s="71">
        <f t="shared" si="82"/>
        <v>0</v>
      </c>
      <c r="AJ35" s="71">
        <f t="shared" si="83"/>
        <v>0</v>
      </c>
      <c r="AK35" s="71">
        <f t="shared" si="84"/>
        <v>0</v>
      </c>
      <c r="AL35" s="72">
        <f t="shared" si="85"/>
        <v>0</v>
      </c>
      <c r="AM35" s="101"/>
      <c r="AN35" s="101"/>
      <c r="AO35" s="70">
        <v>1E-05</v>
      </c>
      <c r="AP35" s="71">
        <f t="shared" si="86"/>
        <v>0</v>
      </c>
      <c r="AQ35" s="71">
        <f t="shared" si="87"/>
        <v>0</v>
      </c>
      <c r="AR35" s="71">
        <f t="shared" si="88"/>
        <v>0</v>
      </c>
      <c r="AS35" s="72">
        <f t="shared" si="89"/>
        <v>0</v>
      </c>
      <c r="AT35" s="69"/>
      <c r="AU35" s="69"/>
      <c r="AV35" s="70">
        <v>43.1</v>
      </c>
      <c r="AW35" s="71">
        <f t="shared" si="90"/>
        <v>0</v>
      </c>
      <c r="AX35" s="71">
        <f t="shared" si="91"/>
        <v>0</v>
      </c>
      <c r="AY35" s="71">
        <f t="shared" si="92"/>
        <v>0</v>
      </c>
      <c r="AZ35" s="72">
        <f t="shared" si="93"/>
        <v>0</v>
      </c>
      <c r="BA35" s="69"/>
      <c r="BB35" s="69"/>
      <c r="BC35" s="70">
        <v>43.1</v>
      </c>
      <c r="BD35" s="71">
        <f t="shared" si="94"/>
        <v>0</v>
      </c>
      <c r="BE35" s="71">
        <f t="shared" si="95"/>
        <v>0</v>
      </c>
      <c r="BF35" s="71">
        <f t="shared" si="96"/>
        <v>0</v>
      </c>
      <c r="BG35" s="72">
        <f t="shared" si="97"/>
        <v>0</v>
      </c>
      <c r="BH35" s="73">
        <f t="shared" si="98"/>
        <v>5</v>
      </c>
      <c r="BI35" s="74">
        <f t="shared" si="99"/>
        <v>32.4707</v>
      </c>
      <c r="BJ35" s="67">
        <v>9</v>
      </c>
      <c r="BK35" s="63"/>
    </row>
    <row r="36" spans="1:63" ht="12.75">
      <c r="A36" s="87">
        <v>10</v>
      </c>
      <c r="B36" s="96" t="s">
        <v>171</v>
      </c>
      <c r="C36" s="96" t="s">
        <v>172</v>
      </c>
      <c r="D36" s="69">
        <v>1840</v>
      </c>
      <c r="E36" s="69">
        <v>3206</v>
      </c>
      <c r="F36" s="70">
        <v>19309</v>
      </c>
      <c r="G36" s="71">
        <f t="shared" si="66"/>
        <v>26.132891397793774</v>
      </c>
      <c r="H36" s="71">
        <f t="shared" si="67"/>
        <v>9.529235071728209</v>
      </c>
      <c r="I36" s="71">
        <f t="shared" si="68"/>
        <v>16.603656326065565</v>
      </c>
      <c r="J36" s="72">
        <f t="shared" si="69"/>
        <v>26.1329</v>
      </c>
      <c r="K36" s="69">
        <v>162</v>
      </c>
      <c r="L36" s="69">
        <v>456</v>
      </c>
      <c r="M36" s="70">
        <v>1855</v>
      </c>
      <c r="N36" s="71">
        <f t="shared" si="70"/>
        <v>33.315363881401616</v>
      </c>
      <c r="O36" s="71">
        <f t="shared" si="71"/>
        <v>8.733153638814017</v>
      </c>
      <c r="P36" s="71">
        <f t="shared" si="72"/>
        <v>24.582210242587603</v>
      </c>
      <c r="Q36" s="72">
        <f t="shared" si="73"/>
        <v>33.3154</v>
      </c>
      <c r="R36" s="69"/>
      <c r="S36" s="69">
        <v>3</v>
      </c>
      <c r="T36" s="70">
        <v>150</v>
      </c>
      <c r="U36" s="71">
        <f t="shared" si="74"/>
        <v>2</v>
      </c>
      <c r="V36" s="71">
        <f t="shared" si="75"/>
        <v>0</v>
      </c>
      <c r="W36" s="71">
        <f t="shared" si="76"/>
        <v>2</v>
      </c>
      <c r="X36" s="72">
        <f t="shared" si="77"/>
        <v>2</v>
      </c>
      <c r="Y36" s="101"/>
      <c r="Z36" s="101"/>
      <c r="AA36" s="70">
        <v>1E-05</v>
      </c>
      <c r="AB36" s="71">
        <f t="shared" si="78"/>
        <v>0</v>
      </c>
      <c r="AC36" s="71">
        <f t="shared" si="79"/>
        <v>0</v>
      </c>
      <c r="AD36" s="71">
        <f t="shared" si="80"/>
        <v>0</v>
      </c>
      <c r="AE36" s="72">
        <f t="shared" si="81"/>
        <v>0</v>
      </c>
      <c r="AF36" s="101"/>
      <c r="AG36" s="101"/>
      <c r="AH36" s="70">
        <v>1E-06</v>
      </c>
      <c r="AI36" s="71">
        <f t="shared" si="82"/>
        <v>0</v>
      </c>
      <c r="AJ36" s="71">
        <f t="shared" si="83"/>
        <v>0</v>
      </c>
      <c r="AK36" s="71">
        <f t="shared" si="84"/>
        <v>0</v>
      </c>
      <c r="AL36" s="72">
        <f t="shared" si="85"/>
        <v>0</v>
      </c>
      <c r="AM36" s="101"/>
      <c r="AN36" s="101"/>
      <c r="AO36" s="70">
        <v>1E-05</v>
      </c>
      <c r="AP36" s="71">
        <f t="shared" si="86"/>
        <v>0</v>
      </c>
      <c r="AQ36" s="71">
        <f t="shared" si="87"/>
        <v>0</v>
      </c>
      <c r="AR36" s="71">
        <f t="shared" si="88"/>
        <v>0</v>
      </c>
      <c r="AS36" s="72">
        <f t="shared" si="89"/>
        <v>0</v>
      </c>
      <c r="AT36" s="69"/>
      <c r="AU36" s="69"/>
      <c r="AV36" s="70">
        <v>45.1</v>
      </c>
      <c r="AW36" s="71">
        <f t="shared" si="90"/>
        <v>0</v>
      </c>
      <c r="AX36" s="71">
        <f t="shared" si="91"/>
        <v>0</v>
      </c>
      <c r="AY36" s="71">
        <f t="shared" si="92"/>
        <v>0</v>
      </c>
      <c r="AZ36" s="72">
        <f t="shared" si="93"/>
        <v>0</v>
      </c>
      <c r="BA36" s="69"/>
      <c r="BB36" s="69"/>
      <c r="BC36" s="70">
        <v>45.1</v>
      </c>
      <c r="BD36" s="71">
        <f t="shared" si="94"/>
        <v>0</v>
      </c>
      <c r="BE36" s="71">
        <f t="shared" si="95"/>
        <v>0</v>
      </c>
      <c r="BF36" s="71">
        <f t="shared" si="96"/>
        <v>0</v>
      </c>
      <c r="BG36" s="72">
        <f t="shared" si="97"/>
        <v>0</v>
      </c>
      <c r="BH36" s="73">
        <f t="shared" si="98"/>
        <v>5</v>
      </c>
      <c r="BI36" s="74">
        <f t="shared" si="99"/>
        <v>61.448299999999996</v>
      </c>
      <c r="BJ36" s="67">
        <v>10</v>
      </c>
      <c r="BK36" s="63"/>
    </row>
    <row r="37" spans="1:63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</row>
    <row r="38" spans="1:63" ht="15.75">
      <c r="A38" s="81"/>
      <c r="B38" s="95" t="s">
        <v>20</v>
      </c>
      <c r="C38" s="94"/>
      <c r="D38" s="81"/>
      <c r="E38" s="81"/>
      <c r="F38" s="82"/>
      <c r="G38" s="83"/>
      <c r="H38" s="83"/>
      <c r="I38" s="83"/>
      <c r="J38" s="84"/>
      <c r="K38" s="81"/>
      <c r="L38" s="81"/>
      <c r="M38" s="82"/>
      <c r="N38" s="83"/>
      <c r="O38" s="83"/>
      <c r="P38" s="83"/>
      <c r="Q38" s="84"/>
      <c r="R38" s="81"/>
      <c r="S38" s="81"/>
      <c r="T38" s="82"/>
      <c r="U38" s="83"/>
      <c r="V38" s="83"/>
      <c r="W38" s="83"/>
      <c r="X38" s="84"/>
      <c r="Y38" s="81"/>
      <c r="Z38" s="81"/>
      <c r="AA38" s="82"/>
      <c r="AB38" s="83"/>
      <c r="AC38" s="83"/>
      <c r="AD38" s="83"/>
      <c r="AE38" s="84"/>
      <c r="AF38" s="81"/>
      <c r="AG38" s="81"/>
      <c r="AH38" s="82"/>
      <c r="AI38" s="83"/>
      <c r="AJ38" s="83"/>
      <c r="AK38" s="83"/>
      <c r="AL38" s="84"/>
      <c r="AM38" s="81"/>
      <c r="AN38" s="81"/>
      <c r="AO38" s="82"/>
      <c r="AP38" s="83"/>
      <c r="AQ38" s="83"/>
      <c r="AR38" s="83"/>
      <c r="AS38" s="84"/>
      <c r="AT38" s="81"/>
      <c r="AU38" s="81"/>
      <c r="AV38" s="82"/>
      <c r="AW38" s="83"/>
      <c r="AX38" s="83"/>
      <c r="AY38" s="83"/>
      <c r="AZ38" s="84"/>
      <c r="BA38" s="81"/>
      <c r="BB38" s="81"/>
      <c r="BC38" s="82"/>
      <c r="BD38" s="83"/>
      <c r="BE38" s="83"/>
      <c r="BF38" s="83"/>
      <c r="BG38" s="84"/>
      <c r="BH38" s="81"/>
      <c r="BI38" s="85"/>
      <c r="BJ38" s="81"/>
      <c r="BK38" s="63"/>
    </row>
    <row r="39" spans="1:63" ht="12.75">
      <c r="A39" s="81"/>
      <c r="B39" s="94"/>
      <c r="C39" s="94"/>
      <c r="D39" s="81"/>
      <c r="E39" s="81"/>
      <c r="F39" s="82"/>
      <c r="G39" s="83"/>
      <c r="H39" s="83"/>
      <c r="I39" s="83"/>
      <c r="J39" s="84"/>
      <c r="K39" s="81"/>
      <c r="L39" s="81"/>
      <c r="M39" s="82"/>
      <c r="N39" s="83"/>
      <c r="O39" s="83"/>
      <c r="P39" s="83"/>
      <c r="Q39" s="84"/>
      <c r="R39" s="81"/>
      <c r="S39" s="81"/>
      <c r="T39" s="82"/>
      <c r="U39" s="83"/>
      <c r="V39" s="83"/>
      <c r="W39" s="83"/>
      <c r="X39" s="84"/>
      <c r="Y39" s="81"/>
      <c r="Z39" s="81"/>
      <c r="AA39" s="82"/>
      <c r="AB39" s="83"/>
      <c r="AC39" s="83"/>
      <c r="AD39" s="83"/>
      <c r="AE39" s="84"/>
      <c r="AF39" s="81"/>
      <c r="AG39" s="81"/>
      <c r="AH39" s="82"/>
      <c r="AI39" s="83"/>
      <c r="AJ39" s="83"/>
      <c r="AK39" s="83"/>
      <c r="AL39" s="84"/>
      <c r="AM39" s="81"/>
      <c r="AN39" s="81"/>
      <c r="AO39" s="82"/>
      <c r="AP39" s="83"/>
      <c r="AQ39" s="83"/>
      <c r="AR39" s="83"/>
      <c r="AS39" s="84"/>
      <c r="AT39" s="81"/>
      <c r="AU39" s="81"/>
      <c r="AV39" s="82"/>
      <c r="AW39" s="83"/>
      <c r="AX39" s="83"/>
      <c r="AY39" s="83"/>
      <c r="AZ39" s="84"/>
      <c r="BA39" s="81"/>
      <c r="BB39" s="81"/>
      <c r="BC39" s="82"/>
      <c r="BD39" s="83"/>
      <c r="BE39" s="83"/>
      <c r="BF39" s="83"/>
      <c r="BG39" s="84"/>
      <c r="BH39" s="81"/>
      <c r="BI39" s="85"/>
      <c r="BJ39" s="81"/>
      <c r="BK39" s="63"/>
    </row>
    <row r="40" spans="1:63" ht="12.75">
      <c r="A40" s="87">
        <v>1</v>
      </c>
      <c r="B40" s="96" t="s">
        <v>145</v>
      </c>
      <c r="C40" s="96" t="s">
        <v>143</v>
      </c>
      <c r="D40" s="69">
        <v>2</v>
      </c>
      <c r="E40" s="69">
        <v>17</v>
      </c>
      <c r="F40" s="70">
        <v>249</v>
      </c>
      <c r="G40" s="71">
        <f aca="true" t="shared" si="100" ref="G40:G49">((D40+E40)*100)/F40</f>
        <v>7.6305220883534135</v>
      </c>
      <c r="H40" s="71">
        <f aca="true" t="shared" si="101" ref="H40:H49">SUM(D40/F40)*100</f>
        <v>0.8032128514056224</v>
      </c>
      <c r="I40" s="71">
        <f aca="true" t="shared" si="102" ref="I40:I49">SUM(E40/F40)*100</f>
        <v>6.827309236947792</v>
      </c>
      <c r="J40" s="72">
        <f aca="true" t="shared" si="103" ref="J40:J49">ROUND(G40,4)</f>
        <v>7.6305</v>
      </c>
      <c r="K40" s="69">
        <v>179</v>
      </c>
      <c r="L40" s="69">
        <v>252</v>
      </c>
      <c r="M40" s="70">
        <v>1854</v>
      </c>
      <c r="N40" s="71">
        <f aca="true" t="shared" si="104" ref="N40:N49">((K40+L40)*100)/M40</f>
        <v>23.2470334412082</v>
      </c>
      <c r="O40" s="71">
        <f aca="true" t="shared" si="105" ref="O40:O49">SUM(K40/M40)*100</f>
        <v>9.65480043149946</v>
      </c>
      <c r="P40" s="71">
        <f aca="true" t="shared" si="106" ref="P40:P49">SUM(L40/M40)*100</f>
        <v>13.592233009708737</v>
      </c>
      <c r="Q40" s="72">
        <f aca="true" t="shared" si="107" ref="Q40:Q49">ROUND(N40,4)</f>
        <v>23.247</v>
      </c>
      <c r="R40" s="69">
        <v>1</v>
      </c>
      <c r="S40" s="69">
        <v>15</v>
      </c>
      <c r="T40" s="70">
        <v>717</v>
      </c>
      <c r="U40" s="71">
        <f aca="true" t="shared" si="108" ref="U40:U49">((R40+S40)*100)/T40</f>
        <v>2.2315202231520224</v>
      </c>
      <c r="V40" s="71">
        <f aca="true" t="shared" si="109" ref="V40:V49">SUM(R40/T40)*100</f>
        <v>0.1394700139470014</v>
      </c>
      <c r="W40" s="71">
        <f aca="true" t="shared" si="110" ref="W40:W49">SUM(S40/T40)*100</f>
        <v>2.092050209205021</v>
      </c>
      <c r="X40" s="72">
        <f aca="true" t="shared" si="111" ref="X40:X49">ROUND(U40,4)</f>
        <v>2.2315</v>
      </c>
      <c r="Y40" s="101"/>
      <c r="Z40" s="101"/>
      <c r="AA40" s="70">
        <v>1E-05</v>
      </c>
      <c r="AB40" s="71">
        <f aca="true" t="shared" si="112" ref="AB40:AB49">((Y40+Z40)*100)/AA40</f>
        <v>0</v>
      </c>
      <c r="AC40" s="71">
        <f aca="true" t="shared" si="113" ref="AC40:AC49">SUM(Y40/AA40)*100</f>
        <v>0</v>
      </c>
      <c r="AD40" s="71">
        <f aca="true" t="shared" si="114" ref="AD40:AD49">SUM(Z40/AA40)*100</f>
        <v>0</v>
      </c>
      <c r="AE40" s="72">
        <f aca="true" t="shared" si="115" ref="AE40:AE49">ROUND(AB40,4)</f>
        <v>0</v>
      </c>
      <c r="AF40" s="101"/>
      <c r="AG40" s="101"/>
      <c r="AH40" s="70">
        <v>1E-06</v>
      </c>
      <c r="AI40" s="71">
        <f aca="true" t="shared" si="116" ref="AI40:AI49">((AF40+AG40)*100)/AH40</f>
        <v>0</v>
      </c>
      <c r="AJ40" s="71">
        <f aca="true" t="shared" si="117" ref="AJ40:AJ49">SUM(AF40/AH40)*100</f>
        <v>0</v>
      </c>
      <c r="AK40" s="71">
        <f aca="true" t="shared" si="118" ref="AK40:AK49">SUM(AG40/AH40)*100</f>
        <v>0</v>
      </c>
      <c r="AL40" s="72">
        <f aca="true" t="shared" si="119" ref="AL40:AL49">ROUND(AI40,4)</f>
        <v>0</v>
      </c>
      <c r="AM40" s="101"/>
      <c r="AN40" s="101"/>
      <c r="AO40" s="70">
        <v>1E-05</v>
      </c>
      <c r="AP40" s="71">
        <f aca="true" t="shared" si="120" ref="AP40:AP49">((AM40+AN40)*100)/AO40</f>
        <v>0</v>
      </c>
      <c r="AQ40" s="71">
        <f aca="true" t="shared" si="121" ref="AQ40:AQ49">SUM(AM40/AO40)*100</f>
        <v>0</v>
      </c>
      <c r="AR40" s="71">
        <f aca="true" t="shared" si="122" ref="AR40:AR49">SUM(AN40/AO40)*100</f>
        <v>0</v>
      </c>
      <c r="AS40" s="72">
        <f aca="true" t="shared" si="123" ref="AS40:AS49">ROUND(AP40,4)</f>
        <v>0</v>
      </c>
      <c r="AT40" s="69"/>
      <c r="AU40" s="69"/>
      <c r="AV40" s="70">
        <v>38.1</v>
      </c>
      <c r="AW40" s="71">
        <f aca="true" t="shared" si="124" ref="AW40:AW49">((AT40+AU40)*100)/AV40</f>
        <v>0</v>
      </c>
      <c r="AX40" s="71">
        <f aca="true" t="shared" si="125" ref="AX40:AX49">SUM(AT40/AV40)*100</f>
        <v>0</v>
      </c>
      <c r="AY40" s="71">
        <f aca="true" t="shared" si="126" ref="AY40:AY49">SUM(AU40/AV40)*100</f>
        <v>0</v>
      </c>
      <c r="AZ40" s="72">
        <f aca="true" t="shared" si="127" ref="AZ40:AZ49">ROUND(AW40,4)</f>
        <v>0</v>
      </c>
      <c r="BA40" s="69"/>
      <c r="BB40" s="69"/>
      <c r="BC40" s="70">
        <v>38.1</v>
      </c>
      <c r="BD40" s="71">
        <f aca="true" t="shared" si="128" ref="BD40:BD49">((BA40+BB40)*100)/BC40</f>
        <v>0</v>
      </c>
      <c r="BE40" s="71">
        <f aca="true" t="shared" si="129" ref="BE40:BE49">SUM(BA40/BC40)*100</f>
        <v>0</v>
      </c>
      <c r="BF40" s="71">
        <f aca="true" t="shared" si="130" ref="BF40:BF49">SUM(BB40/BC40)*100</f>
        <v>0</v>
      </c>
      <c r="BG40" s="72">
        <f aca="true" t="shared" si="131" ref="BG40:BG49">ROUND(BD40,4)</f>
        <v>0</v>
      </c>
      <c r="BH40" s="73">
        <f aca="true" t="shared" si="132" ref="BH40:BH49">COUNT(D40,E40,K40,L40,R40,S40,Y40,Z40,AF40,AG40,AM40,AN40,AT40,AU40,BA40,BB40)</f>
        <v>6</v>
      </c>
      <c r="BI40" s="74">
        <f aca="true" t="shared" si="133" ref="BI40:BI49">SUM(J40,Q40,X40,AE40,AL40,AS40,AZ40,BG40)</f>
        <v>33.108999999999995</v>
      </c>
      <c r="BJ40" s="67">
        <v>1</v>
      </c>
      <c r="BK40" s="63"/>
    </row>
    <row r="41" spans="1:63" ht="12.75">
      <c r="A41" s="87">
        <v>2</v>
      </c>
      <c r="B41" s="97" t="s">
        <v>121</v>
      </c>
      <c r="C41" s="97" t="s">
        <v>122</v>
      </c>
      <c r="D41" s="88">
        <v>902</v>
      </c>
      <c r="E41" s="88">
        <v>189</v>
      </c>
      <c r="F41" s="89">
        <v>6642</v>
      </c>
      <c r="G41" s="90">
        <f t="shared" si="100"/>
        <v>16.425775368864798</v>
      </c>
      <c r="H41" s="90">
        <f t="shared" si="101"/>
        <v>13.580246913580247</v>
      </c>
      <c r="I41" s="90">
        <f t="shared" si="102"/>
        <v>2.8455284552845526</v>
      </c>
      <c r="J41" s="91">
        <f t="shared" si="103"/>
        <v>16.4258</v>
      </c>
      <c r="K41" s="88">
        <v>948</v>
      </c>
      <c r="L41" s="88">
        <v>120</v>
      </c>
      <c r="M41" s="70">
        <v>11448</v>
      </c>
      <c r="N41" s="90">
        <f t="shared" si="104"/>
        <v>9.329140461215934</v>
      </c>
      <c r="O41" s="90">
        <f t="shared" si="105"/>
        <v>8.280922431865829</v>
      </c>
      <c r="P41" s="90">
        <f t="shared" si="106"/>
        <v>1.0482180293501049</v>
      </c>
      <c r="Q41" s="91">
        <f t="shared" si="107"/>
        <v>9.3291</v>
      </c>
      <c r="R41" s="69">
        <v>972</v>
      </c>
      <c r="S41" s="69">
        <v>1377</v>
      </c>
      <c r="T41" s="70">
        <v>8848</v>
      </c>
      <c r="U41" s="90">
        <f t="shared" si="108"/>
        <v>26.548372513562388</v>
      </c>
      <c r="V41" s="90">
        <f t="shared" si="109"/>
        <v>10.985533453887884</v>
      </c>
      <c r="W41" s="90">
        <f t="shared" si="110"/>
        <v>15.562839059674502</v>
      </c>
      <c r="X41" s="91">
        <f t="shared" si="111"/>
        <v>26.5484</v>
      </c>
      <c r="Y41" s="102"/>
      <c r="Z41" s="102"/>
      <c r="AA41" s="70">
        <v>1E-05</v>
      </c>
      <c r="AB41" s="90">
        <f t="shared" si="112"/>
        <v>0</v>
      </c>
      <c r="AC41" s="90">
        <f t="shared" si="113"/>
        <v>0</v>
      </c>
      <c r="AD41" s="90">
        <f t="shared" si="114"/>
        <v>0</v>
      </c>
      <c r="AE41" s="91">
        <f t="shared" si="115"/>
        <v>0</v>
      </c>
      <c r="AF41" s="101"/>
      <c r="AG41" s="101"/>
      <c r="AH41" s="70">
        <v>1E-06</v>
      </c>
      <c r="AI41" s="90">
        <f t="shared" si="116"/>
        <v>0</v>
      </c>
      <c r="AJ41" s="90">
        <f t="shared" si="117"/>
        <v>0</v>
      </c>
      <c r="AK41" s="90">
        <f t="shared" si="118"/>
        <v>0</v>
      </c>
      <c r="AL41" s="91">
        <f t="shared" si="119"/>
        <v>0</v>
      </c>
      <c r="AM41" s="101"/>
      <c r="AN41" s="101"/>
      <c r="AO41" s="70">
        <v>1E-05</v>
      </c>
      <c r="AP41" s="90">
        <f t="shared" si="120"/>
        <v>0</v>
      </c>
      <c r="AQ41" s="90">
        <f t="shared" si="121"/>
        <v>0</v>
      </c>
      <c r="AR41" s="90">
        <f t="shared" si="122"/>
        <v>0</v>
      </c>
      <c r="AS41" s="91">
        <f t="shared" si="123"/>
        <v>0</v>
      </c>
      <c r="AT41" s="88"/>
      <c r="AU41" s="88"/>
      <c r="AV41" s="89">
        <v>37.1</v>
      </c>
      <c r="AW41" s="90">
        <f t="shared" si="124"/>
        <v>0</v>
      </c>
      <c r="AX41" s="90">
        <f t="shared" si="125"/>
        <v>0</v>
      </c>
      <c r="AY41" s="90">
        <f t="shared" si="126"/>
        <v>0</v>
      </c>
      <c r="AZ41" s="91">
        <f t="shared" si="127"/>
        <v>0</v>
      </c>
      <c r="BA41" s="88"/>
      <c r="BB41" s="88"/>
      <c r="BC41" s="89">
        <v>37.1</v>
      </c>
      <c r="BD41" s="90">
        <f t="shared" si="128"/>
        <v>0</v>
      </c>
      <c r="BE41" s="90">
        <f t="shared" si="129"/>
        <v>0</v>
      </c>
      <c r="BF41" s="90">
        <f t="shared" si="130"/>
        <v>0</v>
      </c>
      <c r="BG41" s="91">
        <f t="shared" si="131"/>
        <v>0</v>
      </c>
      <c r="BH41" s="92">
        <f t="shared" si="132"/>
        <v>6</v>
      </c>
      <c r="BI41" s="93">
        <f t="shared" si="133"/>
        <v>52.3033</v>
      </c>
      <c r="BJ41" s="67">
        <v>2</v>
      </c>
      <c r="BK41" s="63"/>
    </row>
    <row r="42" spans="1:63" ht="12.75">
      <c r="A42" s="87">
        <v>3</v>
      </c>
      <c r="B42" s="96" t="s">
        <v>119</v>
      </c>
      <c r="C42" s="96" t="s">
        <v>63</v>
      </c>
      <c r="D42" s="69">
        <v>90</v>
      </c>
      <c r="E42" s="69">
        <v>272</v>
      </c>
      <c r="F42" s="70">
        <v>3113</v>
      </c>
      <c r="G42" s="71">
        <f t="shared" si="100"/>
        <v>11.628654031480886</v>
      </c>
      <c r="H42" s="71">
        <f t="shared" si="101"/>
        <v>2.89110183103116</v>
      </c>
      <c r="I42" s="71">
        <f t="shared" si="102"/>
        <v>8.737552200449727</v>
      </c>
      <c r="J42" s="72">
        <f t="shared" si="103"/>
        <v>11.6287</v>
      </c>
      <c r="K42" s="69">
        <v>673</v>
      </c>
      <c r="L42" s="69">
        <v>484</v>
      </c>
      <c r="M42" s="70">
        <v>4637</v>
      </c>
      <c r="N42" s="71">
        <f t="shared" si="104"/>
        <v>24.951477248220833</v>
      </c>
      <c r="O42" s="71">
        <f t="shared" si="105"/>
        <v>14.513694198835452</v>
      </c>
      <c r="P42" s="71">
        <f t="shared" si="106"/>
        <v>10.437783049385379</v>
      </c>
      <c r="Q42" s="72">
        <f t="shared" si="107"/>
        <v>24.9515</v>
      </c>
      <c r="R42" s="69">
        <v>48</v>
      </c>
      <c r="S42" s="69">
        <v>398</v>
      </c>
      <c r="T42" s="70">
        <v>1913</v>
      </c>
      <c r="U42" s="71">
        <f t="shared" si="108"/>
        <v>23.314166231050706</v>
      </c>
      <c r="V42" s="71">
        <f t="shared" si="109"/>
        <v>2.509147935180345</v>
      </c>
      <c r="W42" s="71">
        <f t="shared" si="110"/>
        <v>20.80501829587036</v>
      </c>
      <c r="X42" s="72">
        <f t="shared" si="111"/>
        <v>23.3142</v>
      </c>
      <c r="Y42" s="101"/>
      <c r="Z42" s="101"/>
      <c r="AA42" s="70">
        <v>1E-05</v>
      </c>
      <c r="AB42" s="71">
        <f t="shared" si="112"/>
        <v>0</v>
      </c>
      <c r="AC42" s="71">
        <f t="shared" si="113"/>
        <v>0</v>
      </c>
      <c r="AD42" s="71">
        <f t="shared" si="114"/>
        <v>0</v>
      </c>
      <c r="AE42" s="72">
        <f t="shared" si="115"/>
        <v>0</v>
      </c>
      <c r="AF42" s="101"/>
      <c r="AG42" s="101"/>
      <c r="AH42" s="70">
        <v>1E-06</v>
      </c>
      <c r="AI42" s="71">
        <f t="shared" si="116"/>
        <v>0</v>
      </c>
      <c r="AJ42" s="71">
        <f t="shared" si="117"/>
        <v>0</v>
      </c>
      <c r="AK42" s="71">
        <f t="shared" si="118"/>
        <v>0</v>
      </c>
      <c r="AL42" s="72">
        <f t="shared" si="119"/>
        <v>0</v>
      </c>
      <c r="AM42" s="101"/>
      <c r="AN42" s="101"/>
      <c r="AO42" s="70">
        <v>1E-05</v>
      </c>
      <c r="AP42" s="71">
        <f t="shared" si="120"/>
        <v>0</v>
      </c>
      <c r="AQ42" s="71">
        <f t="shared" si="121"/>
        <v>0</v>
      </c>
      <c r="AR42" s="71">
        <f t="shared" si="122"/>
        <v>0</v>
      </c>
      <c r="AS42" s="72">
        <f t="shared" si="123"/>
        <v>0</v>
      </c>
      <c r="AT42" s="69"/>
      <c r="AU42" s="69"/>
      <c r="AV42" s="70">
        <v>36.1</v>
      </c>
      <c r="AW42" s="71">
        <f t="shared" si="124"/>
        <v>0</v>
      </c>
      <c r="AX42" s="71">
        <f t="shared" si="125"/>
        <v>0</v>
      </c>
      <c r="AY42" s="71">
        <f t="shared" si="126"/>
        <v>0</v>
      </c>
      <c r="AZ42" s="72">
        <f t="shared" si="127"/>
        <v>0</v>
      </c>
      <c r="BA42" s="69"/>
      <c r="BB42" s="69"/>
      <c r="BC42" s="70">
        <v>36.1</v>
      </c>
      <c r="BD42" s="71">
        <f t="shared" si="128"/>
        <v>0</v>
      </c>
      <c r="BE42" s="71">
        <f t="shared" si="129"/>
        <v>0</v>
      </c>
      <c r="BF42" s="71">
        <f t="shared" si="130"/>
        <v>0</v>
      </c>
      <c r="BG42" s="72">
        <f t="shared" si="131"/>
        <v>0</v>
      </c>
      <c r="BH42" s="73">
        <f t="shared" si="132"/>
        <v>6</v>
      </c>
      <c r="BI42" s="74">
        <f t="shared" si="133"/>
        <v>59.8944</v>
      </c>
      <c r="BJ42" s="67">
        <v>3</v>
      </c>
      <c r="BK42" s="63"/>
    </row>
    <row r="43" spans="1:63" ht="12.75">
      <c r="A43" s="87">
        <v>4</v>
      </c>
      <c r="B43" s="96" t="s">
        <v>228</v>
      </c>
      <c r="C43" s="96" t="s">
        <v>154</v>
      </c>
      <c r="D43" s="69">
        <v>102</v>
      </c>
      <c r="E43" s="69">
        <v>16</v>
      </c>
      <c r="F43" s="70">
        <v>732</v>
      </c>
      <c r="G43" s="71">
        <f t="shared" si="100"/>
        <v>16.120218579234972</v>
      </c>
      <c r="H43" s="71">
        <f t="shared" si="101"/>
        <v>13.934426229508196</v>
      </c>
      <c r="I43" s="71">
        <f t="shared" si="102"/>
        <v>2.185792349726776</v>
      </c>
      <c r="J43" s="72">
        <f t="shared" si="103"/>
        <v>16.1202</v>
      </c>
      <c r="K43" s="69">
        <v>3</v>
      </c>
      <c r="L43" s="69">
        <v>8</v>
      </c>
      <c r="M43" s="70">
        <v>102</v>
      </c>
      <c r="N43" s="71">
        <f t="shared" si="104"/>
        <v>10.784313725490197</v>
      </c>
      <c r="O43" s="71">
        <f t="shared" si="105"/>
        <v>2.941176470588235</v>
      </c>
      <c r="P43" s="71">
        <f t="shared" si="106"/>
        <v>7.8431372549019605</v>
      </c>
      <c r="Q43" s="72">
        <f t="shared" si="107"/>
        <v>10.7843</v>
      </c>
      <c r="R43" s="69">
        <v>1104</v>
      </c>
      <c r="S43" s="69">
        <v>921</v>
      </c>
      <c r="T43" s="70">
        <v>5613</v>
      </c>
      <c r="U43" s="71">
        <f t="shared" si="108"/>
        <v>36.076964190272584</v>
      </c>
      <c r="V43" s="71">
        <f t="shared" si="109"/>
        <v>19.668626402993052</v>
      </c>
      <c r="W43" s="71">
        <f t="shared" si="110"/>
        <v>16.408337787279528</v>
      </c>
      <c r="X43" s="72">
        <f t="shared" si="111"/>
        <v>36.077</v>
      </c>
      <c r="Y43" s="101"/>
      <c r="Z43" s="101"/>
      <c r="AA43" s="70">
        <v>1E-05</v>
      </c>
      <c r="AB43" s="71">
        <f t="shared" si="112"/>
        <v>0</v>
      </c>
      <c r="AC43" s="71">
        <f t="shared" si="113"/>
        <v>0</v>
      </c>
      <c r="AD43" s="71">
        <f t="shared" si="114"/>
        <v>0</v>
      </c>
      <c r="AE43" s="72">
        <f t="shared" si="115"/>
        <v>0</v>
      </c>
      <c r="AF43" s="101"/>
      <c r="AG43" s="101"/>
      <c r="AH43" s="70">
        <v>1E-06</v>
      </c>
      <c r="AI43" s="71">
        <f t="shared" si="116"/>
        <v>0</v>
      </c>
      <c r="AJ43" s="71">
        <f t="shared" si="117"/>
        <v>0</v>
      </c>
      <c r="AK43" s="71">
        <f t="shared" si="118"/>
        <v>0</v>
      </c>
      <c r="AL43" s="72">
        <f t="shared" si="119"/>
        <v>0</v>
      </c>
      <c r="AM43" s="101"/>
      <c r="AN43" s="101"/>
      <c r="AO43" s="70">
        <v>1E-05</v>
      </c>
      <c r="AP43" s="71">
        <f t="shared" si="120"/>
        <v>0</v>
      </c>
      <c r="AQ43" s="71">
        <f t="shared" si="121"/>
        <v>0</v>
      </c>
      <c r="AR43" s="71">
        <f t="shared" si="122"/>
        <v>0</v>
      </c>
      <c r="AS43" s="72">
        <f t="shared" si="123"/>
        <v>0</v>
      </c>
      <c r="AT43" s="69"/>
      <c r="AU43" s="69"/>
      <c r="AV43" s="70">
        <v>40.1</v>
      </c>
      <c r="AW43" s="71">
        <f t="shared" si="124"/>
        <v>0</v>
      </c>
      <c r="AX43" s="71">
        <f t="shared" si="125"/>
        <v>0</v>
      </c>
      <c r="AY43" s="71">
        <f t="shared" si="126"/>
        <v>0</v>
      </c>
      <c r="AZ43" s="72">
        <f t="shared" si="127"/>
        <v>0</v>
      </c>
      <c r="BA43" s="69"/>
      <c r="BB43" s="69"/>
      <c r="BC43" s="70">
        <v>40.1</v>
      </c>
      <c r="BD43" s="71">
        <f t="shared" si="128"/>
        <v>0</v>
      </c>
      <c r="BE43" s="71">
        <f t="shared" si="129"/>
        <v>0</v>
      </c>
      <c r="BF43" s="71">
        <f t="shared" si="130"/>
        <v>0</v>
      </c>
      <c r="BG43" s="72">
        <f t="shared" si="131"/>
        <v>0</v>
      </c>
      <c r="BH43" s="73">
        <f t="shared" si="132"/>
        <v>6</v>
      </c>
      <c r="BI43" s="74">
        <f t="shared" si="133"/>
        <v>62.9815</v>
      </c>
      <c r="BJ43" s="67">
        <v>4</v>
      </c>
      <c r="BK43" s="63"/>
    </row>
    <row r="44" spans="1:63" ht="12.75">
      <c r="A44" s="87">
        <v>5</v>
      </c>
      <c r="B44" s="96" t="s">
        <v>160</v>
      </c>
      <c r="C44" s="96" t="s">
        <v>161</v>
      </c>
      <c r="D44" s="69">
        <v>122</v>
      </c>
      <c r="E44" s="69">
        <v>49</v>
      </c>
      <c r="F44" s="70">
        <v>532</v>
      </c>
      <c r="G44" s="71">
        <f t="shared" si="100"/>
        <v>32.142857142857146</v>
      </c>
      <c r="H44" s="71">
        <f t="shared" si="101"/>
        <v>22.932330827067666</v>
      </c>
      <c r="I44" s="71">
        <f t="shared" si="102"/>
        <v>9.210526315789473</v>
      </c>
      <c r="J44" s="72">
        <f t="shared" si="103"/>
        <v>32.1429</v>
      </c>
      <c r="K44" s="69">
        <v>24</v>
      </c>
      <c r="L44" s="69">
        <v>42</v>
      </c>
      <c r="M44" s="70">
        <v>732</v>
      </c>
      <c r="N44" s="71">
        <f t="shared" si="104"/>
        <v>9.01639344262295</v>
      </c>
      <c r="O44" s="71">
        <f t="shared" si="105"/>
        <v>3.278688524590164</v>
      </c>
      <c r="P44" s="71">
        <f t="shared" si="106"/>
        <v>5.737704918032787</v>
      </c>
      <c r="Q44" s="72">
        <f t="shared" si="107"/>
        <v>9.0164</v>
      </c>
      <c r="R44" s="69">
        <v>108</v>
      </c>
      <c r="S44" s="69">
        <v>104</v>
      </c>
      <c r="T44" s="70">
        <v>717</v>
      </c>
      <c r="U44" s="71">
        <f t="shared" si="108"/>
        <v>29.567642956764296</v>
      </c>
      <c r="V44" s="71">
        <f t="shared" si="109"/>
        <v>15.062761506276152</v>
      </c>
      <c r="W44" s="71">
        <f t="shared" si="110"/>
        <v>14.504881450488144</v>
      </c>
      <c r="X44" s="72">
        <f t="shared" si="111"/>
        <v>29.5676</v>
      </c>
      <c r="Y44" s="101"/>
      <c r="Z44" s="101"/>
      <c r="AA44" s="70">
        <v>1E-05</v>
      </c>
      <c r="AB44" s="71">
        <f t="shared" si="112"/>
        <v>0</v>
      </c>
      <c r="AC44" s="71">
        <f t="shared" si="113"/>
        <v>0</v>
      </c>
      <c r="AD44" s="71">
        <f t="shared" si="114"/>
        <v>0</v>
      </c>
      <c r="AE44" s="72">
        <f t="shared" si="115"/>
        <v>0</v>
      </c>
      <c r="AF44" s="101"/>
      <c r="AG44" s="101"/>
      <c r="AH44" s="70">
        <v>1E-06</v>
      </c>
      <c r="AI44" s="71">
        <f t="shared" si="116"/>
        <v>0</v>
      </c>
      <c r="AJ44" s="71">
        <f t="shared" si="117"/>
        <v>0</v>
      </c>
      <c r="AK44" s="71">
        <f t="shared" si="118"/>
        <v>0</v>
      </c>
      <c r="AL44" s="72">
        <f t="shared" si="119"/>
        <v>0</v>
      </c>
      <c r="AM44" s="101"/>
      <c r="AN44" s="101"/>
      <c r="AO44" s="70">
        <v>1E-05</v>
      </c>
      <c r="AP44" s="71">
        <f t="shared" si="120"/>
        <v>0</v>
      </c>
      <c r="AQ44" s="71">
        <f t="shared" si="121"/>
        <v>0</v>
      </c>
      <c r="AR44" s="71">
        <f t="shared" si="122"/>
        <v>0</v>
      </c>
      <c r="AS44" s="72">
        <f t="shared" si="123"/>
        <v>0</v>
      </c>
      <c r="AT44" s="69"/>
      <c r="AU44" s="69"/>
      <c r="AV44" s="70">
        <v>41.1</v>
      </c>
      <c r="AW44" s="71">
        <f t="shared" si="124"/>
        <v>0</v>
      </c>
      <c r="AX44" s="71">
        <f t="shared" si="125"/>
        <v>0</v>
      </c>
      <c r="AY44" s="71">
        <f t="shared" si="126"/>
        <v>0</v>
      </c>
      <c r="AZ44" s="72">
        <f t="shared" si="127"/>
        <v>0</v>
      </c>
      <c r="BA44" s="69"/>
      <c r="BB44" s="69"/>
      <c r="BC44" s="70">
        <v>41.1</v>
      </c>
      <c r="BD44" s="71">
        <f t="shared" si="128"/>
        <v>0</v>
      </c>
      <c r="BE44" s="71">
        <f t="shared" si="129"/>
        <v>0</v>
      </c>
      <c r="BF44" s="71">
        <f t="shared" si="130"/>
        <v>0</v>
      </c>
      <c r="BG44" s="72">
        <f t="shared" si="131"/>
        <v>0</v>
      </c>
      <c r="BH44" s="73">
        <f t="shared" si="132"/>
        <v>6</v>
      </c>
      <c r="BI44" s="74">
        <f t="shared" si="133"/>
        <v>70.7269</v>
      </c>
      <c r="BJ44" s="67">
        <v>5</v>
      </c>
      <c r="BK44" s="63"/>
    </row>
    <row r="45" spans="1:63" ht="12.75">
      <c r="A45" s="87">
        <v>6</v>
      </c>
      <c r="B45" s="98" t="s">
        <v>41</v>
      </c>
      <c r="C45" s="98" t="s">
        <v>42</v>
      </c>
      <c r="D45" s="69">
        <v>74</v>
      </c>
      <c r="E45" s="69">
        <v>58</v>
      </c>
      <c r="F45" s="70">
        <v>532</v>
      </c>
      <c r="G45" s="71">
        <f t="shared" si="100"/>
        <v>24.81203007518797</v>
      </c>
      <c r="H45" s="71">
        <f t="shared" si="101"/>
        <v>13.909774436090224</v>
      </c>
      <c r="I45" s="71">
        <f t="shared" si="102"/>
        <v>10.902255639097744</v>
      </c>
      <c r="J45" s="72">
        <f t="shared" si="103"/>
        <v>24.812</v>
      </c>
      <c r="K45" s="69">
        <v>5</v>
      </c>
      <c r="L45" s="69">
        <v>33</v>
      </c>
      <c r="M45" s="70">
        <v>152</v>
      </c>
      <c r="N45" s="71">
        <f t="shared" si="104"/>
        <v>25</v>
      </c>
      <c r="O45" s="71">
        <f t="shared" si="105"/>
        <v>3.289473684210526</v>
      </c>
      <c r="P45" s="71">
        <f t="shared" si="106"/>
        <v>21.710526315789476</v>
      </c>
      <c r="Q45" s="72">
        <f t="shared" si="107"/>
        <v>25</v>
      </c>
      <c r="R45" s="69">
        <v>11</v>
      </c>
      <c r="S45" s="69">
        <v>45</v>
      </c>
      <c r="T45" s="70">
        <v>243</v>
      </c>
      <c r="U45" s="71">
        <f t="shared" si="108"/>
        <v>23.045267489711936</v>
      </c>
      <c r="V45" s="71">
        <f t="shared" si="109"/>
        <v>4.526748971193416</v>
      </c>
      <c r="W45" s="71">
        <f t="shared" si="110"/>
        <v>18.51851851851852</v>
      </c>
      <c r="X45" s="72">
        <f t="shared" si="111"/>
        <v>23.0453</v>
      </c>
      <c r="Y45" s="101"/>
      <c r="Z45" s="101"/>
      <c r="AA45" s="70">
        <v>1E-05</v>
      </c>
      <c r="AB45" s="71">
        <f t="shared" si="112"/>
        <v>0</v>
      </c>
      <c r="AC45" s="71">
        <f t="shared" si="113"/>
        <v>0</v>
      </c>
      <c r="AD45" s="71">
        <f t="shared" si="114"/>
        <v>0</v>
      </c>
      <c r="AE45" s="72">
        <f t="shared" si="115"/>
        <v>0</v>
      </c>
      <c r="AF45" s="101"/>
      <c r="AG45" s="101"/>
      <c r="AH45" s="70">
        <v>1E-06</v>
      </c>
      <c r="AI45" s="71">
        <f t="shared" si="116"/>
        <v>0</v>
      </c>
      <c r="AJ45" s="71">
        <f t="shared" si="117"/>
        <v>0</v>
      </c>
      <c r="AK45" s="71">
        <f t="shared" si="118"/>
        <v>0</v>
      </c>
      <c r="AL45" s="72">
        <f t="shared" si="119"/>
        <v>0</v>
      </c>
      <c r="AM45" s="101"/>
      <c r="AN45" s="101"/>
      <c r="AO45" s="70">
        <v>1E-05</v>
      </c>
      <c r="AP45" s="71">
        <f t="shared" si="120"/>
        <v>0</v>
      </c>
      <c r="AQ45" s="71">
        <f t="shared" si="121"/>
        <v>0</v>
      </c>
      <c r="AR45" s="71">
        <f t="shared" si="122"/>
        <v>0</v>
      </c>
      <c r="AS45" s="72">
        <f t="shared" si="123"/>
        <v>0</v>
      </c>
      <c r="AT45" s="69"/>
      <c r="AU45" s="69"/>
      <c r="AV45" s="70">
        <v>32.1</v>
      </c>
      <c r="AW45" s="71">
        <f t="shared" si="124"/>
        <v>0</v>
      </c>
      <c r="AX45" s="71">
        <f t="shared" si="125"/>
        <v>0</v>
      </c>
      <c r="AY45" s="71">
        <f t="shared" si="126"/>
        <v>0</v>
      </c>
      <c r="AZ45" s="72">
        <f t="shared" si="127"/>
        <v>0</v>
      </c>
      <c r="BA45" s="69"/>
      <c r="BB45" s="69"/>
      <c r="BC45" s="70">
        <v>32.1</v>
      </c>
      <c r="BD45" s="71">
        <f t="shared" si="128"/>
        <v>0</v>
      </c>
      <c r="BE45" s="71">
        <f t="shared" si="129"/>
        <v>0</v>
      </c>
      <c r="BF45" s="71">
        <f t="shared" si="130"/>
        <v>0</v>
      </c>
      <c r="BG45" s="72">
        <f t="shared" si="131"/>
        <v>0</v>
      </c>
      <c r="BH45" s="73">
        <f t="shared" si="132"/>
        <v>6</v>
      </c>
      <c r="BI45" s="74">
        <f t="shared" si="133"/>
        <v>72.8573</v>
      </c>
      <c r="BJ45" s="67">
        <v>6</v>
      </c>
      <c r="BK45" s="63"/>
    </row>
    <row r="46" spans="1:63" ht="12.75">
      <c r="A46" s="87">
        <v>7</v>
      </c>
      <c r="B46" s="96" t="s">
        <v>150</v>
      </c>
      <c r="C46" s="96" t="s">
        <v>87</v>
      </c>
      <c r="D46" s="69">
        <v>3</v>
      </c>
      <c r="E46" s="69">
        <v>51</v>
      </c>
      <c r="F46" s="70">
        <v>369</v>
      </c>
      <c r="G46" s="71">
        <f t="shared" si="100"/>
        <v>14.634146341463415</v>
      </c>
      <c r="H46" s="71">
        <f t="shared" si="101"/>
        <v>0.8130081300813009</v>
      </c>
      <c r="I46" s="71">
        <f t="shared" si="102"/>
        <v>13.821138211382115</v>
      </c>
      <c r="J46" s="72">
        <f t="shared" si="103"/>
        <v>14.6341</v>
      </c>
      <c r="K46" s="69">
        <v>6</v>
      </c>
      <c r="L46" s="69"/>
      <c r="M46" s="70">
        <v>159</v>
      </c>
      <c r="N46" s="71">
        <f t="shared" si="104"/>
        <v>3.7735849056603774</v>
      </c>
      <c r="O46" s="71">
        <f t="shared" si="105"/>
        <v>3.7735849056603774</v>
      </c>
      <c r="P46" s="71">
        <f t="shared" si="106"/>
        <v>0</v>
      </c>
      <c r="Q46" s="72">
        <f t="shared" si="107"/>
        <v>3.7736</v>
      </c>
      <c r="R46" s="69">
        <v>7</v>
      </c>
      <c r="S46" s="69">
        <v>55</v>
      </c>
      <c r="T46" s="70">
        <v>243</v>
      </c>
      <c r="U46" s="71">
        <f t="shared" si="108"/>
        <v>25.51440329218107</v>
      </c>
      <c r="V46" s="71">
        <f t="shared" si="109"/>
        <v>2.880658436213992</v>
      </c>
      <c r="W46" s="71">
        <f t="shared" si="110"/>
        <v>22.633744855967077</v>
      </c>
      <c r="X46" s="72">
        <f t="shared" si="111"/>
        <v>25.5144</v>
      </c>
      <c r="Y46" s="101"/>
      <c r="Z46" s="101"/>
      <c r="AA46" s="70">
        <v>1E-05</v>
      </c>
      <c r="AB46" s="71">
        <f t="shared" si="112"/>
        <v>0</v>
      </c>
      <c r="AC46" s="71">
        <f t="shared" si="113"/>
        <v>0</v>
      </c>
      <c r="AD46" s="71">
        <f t="shared" si="114"/>
        <v>0</v>
      </c>
      <c r="AE46" s="72">
        <f t="shared" si="115"/>
        <v>0</v>
      </c>
      <c r="AF46" s="101"/>
      <c r="AG46" s="101"/>
      <c r="AH46" s="70">
        <v>1E-06</v>
      </c>
      <c r="AI46" s="71">
        <f t="shared" si="116"/>
        <v>0</v>
      </c>
      <c r="AJ46" s="71">
        <f t="shared" si="117"/>
        <v>0</v>
      </c>
      <c r="AK46" s="71">
        <f t="shared" si="118"/>
        <v>0</v>
      </c>
      <c r="AL46" s="72">
        <f t="shared" si="119"/>
        <v>0</v>
      </c>
      <c r="AM46" s="101"/>
      <c r="AN46" s="101"/>
      <c r="AO46" s="70">
        <v>1E-05</v>
      </c>
      <c r="AP46" s="71">
        <f t="shared" si="120"/>
        <v>0</v>
      </c>
      <c r="AQ46" s="71">
        <f t="shared" si="121"/>
        <v>0</v>
      </c>
      <c r="AR46" s="71">
        <f t="shared" si="122"/>
        <v>0</v>
      </c>
      <c r="AS46" s="72">
        <f t="shared" si="123"/>
        <v>0</v>
      </c>
      <c r="AT46" s="69"/>
      <c r="AU46" s="69"/>
      <c r="AV46" s="70">
        <v>39.1</v>
      </c>
      <c r="AW46" s="71">
        <f t="shared" si="124"/>
        <v>0</v>
      </c>
      <c r="AX46" s="71">
        <f t="shared" si="125"/>
        <v>0</v>
      </c>
      <c r="AY46" s="71">
        <f t="shared" si="126"/>
        <v>0</v>
      </c>
      <c r="AZ46" s="72">
        <f t="shared" si="127"/>
        <v>0</v>
      </c>
      <c r="BA46" s="69"/>
      <c r="BB46" s="69"/>
      <c r="BC46" s="70">
        <v>39.1</v>
      </c>
      <c r="BD46" s="71">
        <f t="shared" si="128"/>
        <v>0</v>
      </c>
      <c r="BE46" s="71">
        <f t="shared" si="129"/>
        <v>0</v>
      </c>
      <c r="BF46" s="71">
        <f t="shared" si="130"/>
        <v>0</v>
      </c>
      <c r="BG46" s="72">
        <f t="shared" si="131"/>
        <v>0</v>
      </c>
      <c r="BH46" s="73">
        <f t="shared" si="132"/>
        <v>5</v>
      </c>
      <c r="BI46" s="74">
        <f t="shared" si="133"/>
        <v>43.9221</v>
      </c>
      <c r="BJ46" s="67">
        <v>7</v>
      </c>
      <c r="BK46" s="63"/>
    </row>
    <row r="47" spans="1:63" ht="12.75">
      <c r="A47" s="87">
        <v>8</v>
      </c>
      <c r="B47" s="96" t="s">
        <v>103</v>
      </c>
      <c r="C47" s="96" t="s">
        <v>104</v>
      </c>
      <c r="D47" s="69">
        <v>9</v>
      </c>
      <c r="E47" s="69">
        <v>25</v>
      </c>
      <c r="F47" s="70">
        <v>159</v>
      </c>
      <c r="G47" s="71">
        <f t="shared" si="100"/>
        <v>21.38364779874214</v>
      </c>
      <c r="H47" s="71">
        <f t="shared" si="101"/>
        <v>5.660377358490567</v>
      </c>
      <c r="I47" s="71">
        <f t="shared" si="102"/>
        <v>15.723270440251572</v>
      </c>
      <c r="J47" s="72">
        <f t="shared" si="103"/>
        <v>21.3836</v>
      </c>
      <c r="K47" s="69">
        <v>4</v>
      </c>
      <c r="L47" s="69">
        <v>37</v>
      </c>
      <c r="M47" s="70">
        <v>172</v>
      </c>
      <c r="N47" s="71">
        <f t="shared" si="104"/>
        <v>23.837209302325583</v>
      </c>
      <c r="O47" s="71">
        <f t="shared" si="105"/>
        <v>2.3255813953488373</v>
      </c>
      <c r="P47" s="71">
        <f t="shared" si="106"/>
        <v>21.511627906976745</v>
      </c>
      <c r="Q47" s="72">
        <f t="shared" si="107"/>
        <v>23.8372</v>
      </c>
      <c r="R47" s="69">
        <v>1</v>
      </c>
      <c r="S47" s="69"/>
      <c r="T47" s="70">
        <v>2376</v>
      </c>
      <c r="U47" s="71">
        <f t="shared" si="108"/>
        <v>0.04208754208754209</v>
      </c>
      <c r="V47" s="71">
        <f t="shared" si="109"/>
        <v>0.04208754208754208</v>
      </c>
      <c r="W47" s="71">
        <f t="shared" si="110"/>
        <v>0</v>
      </c>
      <c r="X47" s="72">
        <f t="shared" si="111"/>
        <v>0.0421</v>
      </c>
      <c r="Y47" s="101"/>
      <c r="Z47" s="101"/>
      <c r="AA47" s="70">
        <v>1E-05</v>
      </c>
      <c r="AB47" s="71">
        <f t="shared" si="112"/>
        <v>0</v>
      </c>
      <c r="AC47" s="71">
        <f t="shared" si="113"/>
        <v>0</v>
      </c>
      <c r="AD47" s="71">
        <f t="shared" si="114"/>
        <v>0</v>
      </c>
      <c r="AE47" s="72">
        <f t="shared" si="115"/>
        <v>0</v>
      </c>
      <c r="AF47" s="101"/>
      <c r="AG47" s="101"/>
      <c r="AH47" s="70">
        <v>1E-06</v>
      </c>
      <c r="AI47" s="71">
        <f t="shared" si="116"/>
        <v>0</v>
      </c>
      <c r="AJ47" s="71">
        <f t="shared" si="117"/>
        <v>0</v>
      </c>
      <c r="AK47" s="71">
        <f t="shared" si="118"/>
        <v>0</v>
      </c>
      <c r="AL47" s="72">
        <f t="shared" si="119"/>
        <v>0</v>
      </c>
      <c r="AM47" s="101"/>
      <c r="AN47" s="101"/>
      <c r="AO47" s="70">
        <v>1E-05</v>
      </c>
      <c r="AP47" s="71">
        <f t="shared" si="120"/>
        <v>0</v>
      </c>
      <c r="AQ47" s="71">
        <f t="shared" si="121"/>
        <v>0</v>
      </c>
      <c r="AR47" s="71">
        <f t="shared" si="122"/>
        <v>0</v>
      </c>
      <c r="AS47" s="72">
        <f t="shared" si="123"/>
        <v>0</v>
      </c>
      <c r="AT47" s="69"/>
      <c r="AU47" s="69"/>
      <c r="AV47" s="70">
        <v>35.1</v>
      </c>
      <c r="AW47" s="71">
        <f t="shared" si="124"/>
        <v>0</v>
      </c>
      <c r="AX47" s="71">
        <f t="shared" si="125"/>
        <v>0</v>
      </c>
      <c r="AY47" s="71">
        <f t="shared" si="126"/>
        <v>0</v>
      </c>
      <c r="AZ47" s="72">
        <f t="shared" si="127"/>
        <v>0</v>
      </c>
      <c r="BA47" s="69"/>
      <c r="BB47" s="69"/>
      <c r="BC47" s="70">
        <v>35.1</v>
      </c>
      <c r="BD47" s="71">
        <f t="shared" si="128"/>
        <v>0</v>
      </c>
      <c r="BE47" s="71">
        <f t="shared" si="129"/>
        <v>0</v>
      </c>
      <c r="BF47" s="71">
        <f t="shared" si="130"/>
        <v>0</v>
      </c>
      <c r="BG47" s="72">
        <f t="shared" si="131"/>
        <v>0</v>
      </c>
      <c r="BH47" s="73">
        <f t="shared" si="132"/>
        <v>5</v>
      </c>
      <c r="BI47" s="74">
        <f t="shared" si="133"/>
        <v>45.262899999999995</v>
      </c>
      <c r="BJ47" s="67">
        <v>8</v>
      </c>
      <c r="BK47" s="63"/>
    </row>
    <row r="48" spans="1:63" ht="12.75">
      <c r="A48" s="87">
        <v>9</v>
      </c>
      <c r="B48" s="96" t="s">
        <v>91</v>
      </c>
      <c r="C48" s="96" t="s">
        <v>92</v>
      </c>
      <c r="D48" s="69">
        <v>363</v>
      </c>
      <c r="E48" s="69">
        <v>815</v>
      </c>
      <c r="F48" s="70">
        <v>10542</v>
      </c>
      <c r="G48" s="71">
        <f t="shared" si="100"/>
        <v>11.174350218174919</v>
      </c>
      <c r="H48" s="71">
        <f t="shared" si="101"/>
        <v>3.44336937962436</v>
      </c>
      <c r="I48" s="71">
        <f t="shared" si="102"/>
        <v>7.730980838550559</v>
      </c>
      <c r="J48" s="72">
        <f t="shared" si="103"/>
        <v>11.1744</v>
      </c>
      <c r="K48" s="69">
        <v>60</v>
      </c>
      <c r="L48" s="69">
        <v>68</v>
      </c>
      <c r="M48" s="70">
        <v>440</v>
      </c>
      <c r="N48" s="71">
        <f t="shared" si="104"/>
        <v>29.09090909090909</v>
      </c>
      <c r="O48" s="71">
        <f t="shared" si="105"/>
        <v>13.636363636363635</v>
      </c>
      <c r="P48" s="71">
        <f t="shared" si="106"/>
        <v>15.454545454545453</v>
      </c>
      <c r="Q48" s="72">
        <f t="shared" si="107"/>
        <v>29.0909</v>
      </c>
      <c r="R48" s="69">
        <v>65</v>
      </c>
      <c r="S48" s="69"/>
      <c r="T48" s="70">
        <v>732</v>
      </c>
      <c r="U48" s="71">
        <f t="shared" si="108"/>
        <v>8.879781420765028</v>
      </c>
      <c r="V48" s="71">
        <f t="shared" si="109"/>
        <v>8.879781420765028</v>
      </c>
      <c r="W48" s="71">
        <f t="shared" si="110"/>
        <v>0</v>
      </c>
      <c r="X48" s="72">
        <f t="shared" si="111"/>
        <v>8.8798</v>
      </c>
      <c r="Y48" s="101"/>
      <c r="Z48" s="101"/>
      <c r="AA48" s="70">
        <v>1E-05</v>
      </c>
      <c r="AB48" s="71">
        <f t="shared" si="112"/>
        <v>0</v>
      </c>
      <c r="AC48" s="71">
        <f t="shared" si="113"/>
        <v>0</v>
      </c>
      <c r="AD48" s="71">
        <f t="shared" si="114"/>
        <v>0</v>
      </c>
      <c r="AE48" s="72">
        <f t="shared" si="115"/>
        <v>0</v>
      </c>
      <c r="AF48" s="101"/>
      <c r="AG48" s="101"/>
      <c r="AH48" s="70">
        <v>1E-06</v>
      </c>
      <c r="AI48" s="71">
        <f t="shared" si="116"/>
        <v>0</v>
      </c>
      <c r="AJ48" s="71">
        <f t="shared" si="117"/>
        <v>0</v>
      </c>
      <c r="AK48" s="71">
        <f t="shared" si="118"/>
        <v>0</v>
      </c>
      <c r="AL48" s="72">
        <f t="shared" si="119"/>
        <v>0</v>
      </c>
      <c r="AM48" s="101"/>
      <c r="AN48" s="101"/>
      <c r="AO48" s="70">
        <v>1E-05</v>
      </c>
      <c r="AP48" s="71">
        <f t="shared" si="120"/>
        <v>0</v>
      </c>
      <c r="AQ48" s="71">
        <f t="shared" si="121"/>
        <v>0</v>
      </c>
      <c r="AR48" s="71">
        <f t="shared" si="122"/>
        <v>0</v>
      </c>
      <c r="AS48" s="72">
        <f t="shared" si="123"/>
        <v>0</v>
      </c>
      <c r="AT48" s="69"/>
      <c r="AU48" s="69"/>
      <c r="AV48" s="70">
        <v>34.1</v>
      </c>
      <c r="AW48" s="71">
        <f t="shared" si="124"/>
        <v>0</v>
      </c>
      <c r="AX48" s="71">
        <f t="shared" si="125"/>
        <v>0</v>
      </c>
      <c r="AY48" s="71">
        <f t="shared" si="126"/>
        <v>0</v>
      </c>
      <c r="AZ48" s="72">
        <f t="shared" si="127"/>
        <v>0</v>
      </c>
      <c r="BA48" s="69"/>
      <c r="BB48" s="69"/>
      <c r="BC48" s="70">
        <v>34.1</v>
      </c>
      <c r="BD48" s="71">
        <f t="shared" si="128"/>
        <v>0</v>
      </c>
      <c r="BE48" s="71">
        <f t="shared" si="129"/>
        <v>0</v>
      </c>
      <c r="BF48" s="71">
        <f t="shared" si="130"/>
        <v>0</v>
      </c>
      <c r="BG48" s="72">
        <f t="shared" si="131"/>
        <v>0</v>
      </c>
      <c r="BH48" s="73">
        <f t="shared" si="132"/>
        <v>5</v>
      </c>
      <c r="BI48" s="74">
        <f t="shared" si="133"/>
        <v>49.1451</v>
      </c>
      <c r="BJ48" s="67">
        <v>9</v>
      </c>
      <c r="BK48" s="63"/>
    </row>
    <row r="49" spans="1:63" ht="12.75">
      <c r="A49" s="87">
        <v>10</v>
      </c>
      <c r="B49" s="96" t="s">
        <v>88</v>
      </c>
      <c r="C49" s="96" t="s">
        <v>47</v>
      </c>
      <c r="D49" s="69">
        <v>25</v>
      </c>
      <c r="E49" s="69"/>
      <c r="F49" s="70">
        <v>538</v>
      </c>
      <c r="G49" s="71">
        <f t="shared" si="100"/>
        <v>4.646840148698884</v>
      </c>
      <c r="H49" s="71">
        <f t="shared" si="101"/>
        <v>4.646840148698884</v>
      </c>
      <c r="I49" s="71">
        <f t="shared" si="102"/>
        <v>0</v>
      </c>
      <c r="J49" s="72">
        <f t="shared" si="103"/>
        <v>4.6468</v>
      </c>
      <c r="K49" s="69">
        <v>28</v>
      </c>
      <c r="L49" s="69">
        <v>12</v>
      </c>
      <c r="M49" s="70">
        <v>127</v>
      </c>
      <c r="N49" s="71">
        <f t="shared" si="104"/>
        <v>31.496062992125985</v>
      </c>
      <c r="O49" s="71">
        <f t="shared" si="105"/>
        <v>22.04724409448819</v>
      </c>
      <c r="P49" s="71">
        <f t="shared" si="106"/>
        <v>9.448818897637794</v>
      </c>
      <c r="Q49" s="72">
        <f t="shared" si="107"/>
        <v>31.4961</v>
      </c>
      <c r="R49" s="69">
        <v>12</v>
      </c>
      <c r="S49" s="69">
        <v>13</v>
      </c>
      <c r="T49" s="70">
        <v>124</v>
      </c>
      <c r="U49" s="71">
        <f t="shared" si="108"/>
        <v>20.161290322580644</v>
      </c>
      <c r="V49" s="71">
        <f t="shared" si="109"/>
        <v>9.67741935483871</v>
      </c>
      <c r="W49" s="71">
        <f t="shared" si="110"/>
        <v>10.483870967741936</v>
      </c>
      <c r="X49" s="72">
        <f t="shared" si="111"/>
        <v>20.1613</v>
      </c>
      <c r="Y49" s="101"/>
      <c r="Z49" s="101"/>
      <c r="AA49" s="70">
        <v>1E-05</v>
      </c>
      <c r="AB49" s="71">
        <f t="shared" si="112"/>
        <v>0</v>
      </c>
      <c r="AC49" s="71">
        <f t="shared" si="113"/>
        <v>0</v>
      </c>
      <c r="AD49" s="71">
        <f t="shared" si="114"/>
        <v>0</v>
      </c>
      <c r="AE49" s="72">
        <f t="shared" si="115"/>
        <v>0</v>
      </c>
      <c r="AF49" s="101"/>
      <c r="AG49" s="101"/>
      <c r="AH49" s="70">
        <v>1E-06</v>
      </c>
      <c r="AI49" s="71">
        <f t="shared" si="116"/>
        <v>0</v>
      </c>
      <c r="AJ49" s="71">
        <f t="shared" si="117"/>
        <v>0</v>
      </c>
      <c r="AK49" s="71">
        <f t="shared" si="118"/>
        <v>0</v>
      </c>
      <c r="AL49" s="72">
        <f t="shared" si="119"/>
        <v>0</v>
      </c>
      <c r="AM49" s="101"/>
      <c r="AN49" s="101"/>
      <c r="AO49" s="70">
        <v>1E-05</v>
      </c>
      <c r="AP49" s="71">
        <f t="shared" si="120"/>
        <v>0</v>
      </c>
      <c r="AQ49" s="71">
        <f t="shared" si="121"/>
        <v>0</v>
      </c>
      <c r="AR49" s="71">
        <f t="shared" si="122"/>
        <v>0</v>
      </c>
      <c r="AS49" s="72">
        <f t="shared" si="123"/>
        <v>0</v>
      </c>
      <c r="AT49" s="69"/>
      <c r="AU49" s="69"/>
      <c r="AV49" s="70">
        <v>33.1</v>
      </c>
      <c r="AW49" s="71">
        <f t="shared" si="124"/>
        <v>0</v>
      </c>
      <c r="AX49" s="71">
        <f t="shared" si="125"/>
        <v>0</v>
      </c>
      <c r="AY49" s="71">
        <f t="shared" si="126"/>
        <v>0</v>
      </c>
      <c r="AZ49" s="72">
        <f t="shared" si="127"/>
        <v>0</v>
      </c>
      <c r="BA49" s="69"/>
      <c r="BB49" s="69"/>
      <c r="BC49" s="70">
        <v>33.1</v>
      </c>
      <c r="BD49" s="71">
        <f t="shared" si="128"/>
        <v>0</v>
      </c>
      <c r="BE49" s="71">
        <f t="shared" si="129"/>
        <v>0</v>
      </c>
      <c r="BF49" s="71">
        <f t="shared" si="130"/>
        <v>0</v>
      </c>
      <c r="BG49" s="72">
        <f t="shared" si="131"/>
        <v>0</v>
      </c>
      <c r="BH49" s="73">
        <f t="shared" si="132"/>
        <v>5</v>
      </c>
      <c r="BI49" s="74">
        <f t="shared" si="133"/>
        <v>56.304199999999994</v>
      </c>
      <c r="BJ49" s="67">
        <v>10</v>
      </c>
      <c r="BK49" s="63"/>
    </row>
    <row r="50" spans="1:63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</row>
    <row r="51" spans="1:63" ht="12.75">
      <c r="A51" s="61" t="s">
        <v>222</v>
      </c>
      <c r="B51" s="105" t="s">
        <v>223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</row>
    <row r="52" spans="1:63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</row>
  </sheetData>
  <sheetProtection password="D4ED" sheet="1" objects="1" scenarios="1"/>
  <conditionalFormatting sqref="M38:M49 T38:T49 AA38:AA49 AH38:AH49 AO38:AO49 AV38:AV49 BC38:BC49 F38:F49 M5:M36 T5:T36 AA5:AA36 AH5:AH36 AO5:AO36 AV5:AV36 BC5:BC36 F5:F36">
    <cfRule type="cellIs" priority="41" dxfId="0" operator="lessThan">
      <formula>100</formula>
    </cfRule>
  </conditionalFormatting>
  <conditionalFormatting sqref="BH38:BH39 BH24:BH26 BH15:BH17">
    <cfRule type="cellIs" priority="33" dxfId="0" operator="lessThan">
      <formula>6</formula>
    </cfRule>
    <cfRule type="cellIs" priority="34" dxfId="0" operator="lessThan">
      <formula>8</formula>
    </cfRule>
  </conditionalFormatting>
  <conditionalFormatting sqref="BE38:BF49 AX38:AY49 AQ38:AR49 AJ38:AK49 AC38:AD49 V38:W49 O38:P49 H38:I49 BE5:BF36 AX5:AY36 AQ5:AR36 AJ5:AK36 AC5:AD36 V5:W36 O5:P36 H5:I36">
    <cfRule type="cellIs" priority="31" dxfId="0" operator="greaterThan">
      <formula>25</formula>
    </cfRule>
  </conditionalFormatting>
  <conditionalFormatting sqref="BH5:BH9">
    <cfRule type="cellIs" priority="23" dxfId="0" operator="lessThan">
      <formula>6</formula>
    </cfRule>
  </conditionalFormatting>
  <conditionalFormatting sqref="BH40:BH49 BH27:BH36">
    <cfRule type="cellIs" priority="21" dxfId="0" operator="lessThan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23.8515625" style="2" customWidth="1"/>
    <col min="3" max="3" width="14.00390625" style="2" customWidth="1"/>
    <col min="4" max="4" width="12.7109375" style="2" bestFit="1" customWidth="1"/>
    <col min="5" max="5" width="5.7109375" style="2" customWidth="1"/>
    <col min="6" max="6" width="8.7109375" style="1" bestFit="1" customWidth="1"/>
    <col min="7" max="7" width="9.7109375" style="1" hidden="1" customWidth="1"/>
    <col min="8" max="8" width="8.7109375" style="1" customWidth="1"/>
    <col min="9" max="9" width="5.00390625" style="2" bestFit="1" customWidth="1"/>
    <col min="10" max="10" width="8.7109375" style="1" bestFit="1" customWidth="1"/>
    <col min="11" max="11" width="8.7109375" style="1" hidden="1" customWidth="1"/>
    <col min="12" max="12" width="8.7109375" style="1" customWidth="1"/>
    <col min="13" max="13" width="5.8515625" style="1" customWidth="1"/>
    <col min="14" max="14" width="8.7109375" style="1" bestFit="1" customWidth="1"/>
    <col min="15" max="15" width="8.140625" style="1" hidden="1" customWidth="1"/>
    <col min="16" max="16" width="8.140625" style="1" customWidth="1"/>
    <col min="17" max="17" width="5.8515625" style="1" customWidth="1"/>
    <col min="18" max="18" width="8.7109375" style="1" bestFit="1" customWidth="1"/>
    <col min="19" max="19" width="8.28125" style="1" hidden="1" customWidth="1"/>
    <col min="20" max="20" width="8.28125" style="1" customWidth="1"/>
    <col min="21" max="21" width="5.8515625" style="1" customWidth="1"/>
    <col min="22" max="22" width="8.7109375" style="1" bestFit="1" customWidth="1"/>
    <col min="23" max="23" width="8.00390625" style="1" hidden="1" customWidth="1"/>
    <col min="24" max="24" width="8.00390625" style="1" customWidth="1"/>
    <col min="25" max="25" width="5.421875" style="1" customWidth="1"/>
    <col min="26" max="26" width="8.7109375" style="1" bestFit="1" customWidth="1"/>
    <col min="27" max="27" width="7.7109375" style="1" hidden="1" customWidth="1"/>
    <col min="28" max="28" width="7.7109375" style="1" customWidth="1"/>
    <col min="29" max="29" width="5.421875" style="1" customWidth="1"/>
    <col min="30" max="30" width="8.7109375" style="1" bestFit="1" customWidth="1"/>
    <col min="31" max="31" width="7.7109375" style="1" hidden="1" customWidth="1"/>
    <col min="32" max="32" width="7.7109375" style="1" customWidth="1"/>
    <col min="33" max="33" width="5.421875" style="1" customWidth="1"/>
    <col min="34" max="34" width="8.7109375" style="1" bestFit="1" customWidth="1"/>
    <col min="35" max="35" width="7.7109375" style="1" hidden="1" customWidth="1"/>
    <col min="36" max="36" width="7.7109375" style="1" customWidth="1"/>
    <col min="37" max="37" width="8.7109375" style="4" customWidth="1"/>
    <col min="38" max="38" width="8.7109375" style="5" customWidth="1"/>
    <col min="39" max="39" width="4.28125" style="6" customWidth="1"/>
    <col min="40" max="40" width="5.28125" style="1" customWidth="1"/>
    <col min="41" max="16384" width="9.140625" style="2" customWidth="1"/>
  </cols>
  <sheetData>
    <row r="1" spans="1:40" ht="20.25">
      <c r="A1" s="61"/>
      <c r="B1" s="106" t="s">
        <v>31</v>
      </c>
      <c r="C1" s="107"/>
      <c r="D1" s="63"/>
      <c r="E1" s="63"/>
      <c r="F1" s="64"/>
      <c r="G1" s="64"/>
      <c r="H1" s="64"/>
      <c r="I1" s="63"/>
      <c r="J1" s="64"/>
      <c r="K1" s="64"/>
      <c r="L1" s="63"/>
      <c r="M1" s="64"/>
      <c r="N1" s="64"/>
      <c r="O1" s="64"/>
      <c r="P1" s="63"/>
      <c r="Q1" s="64"/>
      <c r="R1" s="64"/>
      <c r="S1" s="63"/>
      <c r="T1" s="63"/>
      <c r="U1" s="64"/>
      <c r="V1" s="64"/>
      <c r="W1" s="64"/>
      <c r="X1" s="63"/>
      <c r="Y1" s="64"/>
      <c r="Z1" s="64"/>
      <c r="AA1" s="64"/>
      <c r="AB1" s="63"/>
      <c r="AC1" s="64"/>
      <c r="AD1" s="64"/>
      <c r="AE1" s="64"/>
      <c r="AF1" s="63"/>
      <c r="AG1" s="64"/>
      <c r="AH1" s="64"/>
      <c r="AI1" s="64"/>
      <c r="AJ1" s="63"/>
      <c r="AK1" s="108"/>
      <c r="AL1" s="109"/>
      <c r="AM1" s="110"/>
      <c r="AN1" s="64"/>
    </row>
    <row r="2" spans="1:40" ht="12.75">
      <c r="A2" s="61"/>
      <c r="B2" s="64"/>
      <c r="C2" s="64"/>
      <c r="D2" s="63"/>
      <c r="E2" s="63"/>
      <c r="F2" s="63"/>
      <c r="G2" s="63"/>
      <c r="H2" s="103"/>
      <c r="I2" s="63"/>
      <c r="J2" s="63"/>
      <c r="K2" s="63"/>
      <c r="L2" s="103"/>
      <c r="M2" s="63"/>
      <c r="N2" s="63"/>
      <c r="O2" s="63"/>
      <c r="P2" s="103"/>
      <c r="Q2" s="63"/>
      <c r="R2" s="63"/>
      <c r="S2" s="103"/>
      <c r="T2" s="103"/>
      <c r="U2" s="63"/>
      <c r="V2" s="63"/>
      <c r="W2" s="63"/>
      <c r="X2" s="103"/>
      <c r="Y2" s="63"/>
      <c r="Z2" s="64"/>
      <c r="AA2" s="64"/>
      <c r="AB2" s="103"/>
      <c r="AC2" s="63"/>
      <c r="AD2" s="64"/>
      <c r="AE2" s="64"/>
      <c r="AF2" s="103"/>
      <c r="AG2" s="63"/>
      <c r="AH2" s="64"/>
      <c r="AI2" s="64"/>
      <c r="AJ2" s="103"/>
      <c r="AK2" s="111"/>
      <c r="AL2" s="109"/>
      <c r="AM2" s="110"/>
      <c r="AN2" s="63"/>
    </row>
    <row r="3" spans="1:40" ht="12.75">
      <c r="A3" s="61"/>
      <c r="B3" s="63"/>
      <c r="C3" s="64"/>
      <c r="D3" s="104"/>
      <c r="E3" s="63"/>
      <c r="F3" s="63"/>
      <c r="G3" s="63"/>
      <c r="H3" s="64"/>
      <c r="I3" s="63"/>
      <c r="J3" s="63"/>
      <c r="K3" s="63"/>
      <c r="L3" s="64"/>
      <c r="M3" s="63"/>
      <c r="N3" s="63"/>
      <c r="O3" s="63"/>
      <c r="P3" s="64"/>
      <c r="Q3" s="63"/>
      <c r="R3" s="63"/>
      <c r="S3" s="64"/>
      <c r="T3" s="64"/>
      <c r="U3" s="63"/>
      <c r="V3" s="63"/>
      <c r="W3" s="63"/>
      <c r="X3" s="64"/>
      <c r="Y3" s="63"/>
      <c r="Z3" s="63"/>
      <c r="AA3" s="63"/>
      <c r="AB3" s="64"/>
      <c r="AC3" s="63"/>
      <c r="AD3" s="63"/>
      <c r="AE3" s="63"/>
      <c r="AF3" s="64"/>
      <c r="AG3" s="63"/>
      <c r="AH3" s="63"/>
      <c r="AI3" s="63"/>
      <c r="AJ3" s="64"/>
      <c r="AK3" s="112"/>
      <c r="AL3" s="109"/>
      <c r="AM3" s="110"/>
      <c r="AN3" s="63"/>
    </row>
    <row r="4" spans="1:40" s="1" customFormat="1" ht="12.75">
      <c r="A4" s="61" t="s">
        <v>6</v>
      </c>
      <c r="B4" s="64" t="s">
        <v>5</v>
      </c>
      <c r="C4" s="64" t="s">
        <v>7</v>
      </c>
      <c r="D4" s="64" t="s">
        <v>23</v>
      </c>
      <c r="E4" s="64" t="s">
        <v>24</v>
      </c>
      <c r="F4" s="64" t="s">
        <v>25</v>
      </c>
      <c r="G4" s="64"/>
      <c r="H4" s="64" t="s">
        <v>0</v>
      </c>
      <c r="I4" s="64" t="s">
        <v>24</v>
      </c>
      <c r="J4" s="64" t="s">
        <v>25</v>
      </c>
      <c r="K4" s="64"/>
      <c r="L4" s="64" t="s">
        <v>0</v>
      </c>
      <c r="M4" s="64" t="s">
        <v>24</v>
      </c>
      <c r="N4" s="64" t="s">
        <v>25</v>
      </c>
      <c r="O4" s="64"/>
      <c r="P4" s="64" t="s">
        <v>0</v>
      </c>
      <c r="Q4" s="64" t="s">
        <v>24</v>
      </c>
      <c r="R4" s="64" t="s">
        <v>25</v>
      </c>
      <c r="S4" s="64" t="s">
        <v>0</v>
      </c>
      <c r="T4" s="64" t="s">
        <v>0</v>
      </c>
      <c r="U4" s="64" t="s">
        <v>24</v>
      </c>
      <c r="V4" s="64" t="s">
        <v>25</v>
      </c>
      <c r="W4" s="64"/>
      <c r="X4" s="64" t="s">
        <v>0</v>
      </c>
      <c r="Y4" s="64" t="s">
        <v>24</v>
      </c>
      <c r="Z4" s="64" t="s">
        <v>25</v>
      </c>
      <c r="AA4" s="64"/>
      <c r="AB4" s="64" t="s">
        <v>0</v>
      </c>
      <c r="AC4" s="64" t="s">
        <v>24</v>
      </c>
      <c r="AD4" s="64" t="s">
        <v>25</v>
      </c>
      <c r="AE4" s="64"/>
      <c r="AF4" s="64" t="s">
        <v>0</v>
      </c>
      <c r="AG4" s="64" t="s">
        <v>24</v>
      </c>
      <c r="AH4" s="64" t="s">
        <v>25</v>
      </c>
      <c r="AI4" s="64"/>
      <c r="AJ4" s="64" t="s">
        <v>0</v>
      </c>
      <c r="AK4" s="108" t="s">
        <v>26</v>
      </c>
      <c r="AL4" s="109" t="s">
        <v>27</v>
      </c>
      <c r="AM4" s="113" t="s">
        <v>6</v>
      </c>
      <c r="AN4" s="64"/>
    </row>
    <row r="5" spans="1:40" s="1" customFormat="1" ht="12.75">
      <c r="A5" s="6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108"/>
      <c r="AL5" s="109"/>
      <c r="AM5" s="113"/>
      <c r="AN5" s="64"/>
    </row>
    <row r="6" spans="1:40" s="1" customFormat="1" ht="12.75">
      <c r="A6" s="114">
        <v>1</v>
      </c>
      <c r="B6" s="115" t="s">
        <v>62</v>
      </c>
      <c r="C6" s="115" t="s">
        <v>63</v>
      </c>
      <c r="D6" s="115" t="s">
        <v>64</v>
      </c>
      <c r="E6" s="116">
        <v>4</v>
      </c>
      <c r="F6" s="117">
        <v>469</v>
      </c>
      <c r="G6" s="118">
        <f>(E6*100)/F6</f>
        <v>0.8528784648187633</v>
      </c>
      <c r="H6" s="119">
        <f>ROUND(G6,4)</f>
        <v>0.8529</v>
      </c>
      <c r="I6" s="116">
        <v>3</v>
      </c>
      <c r="J6" s="117">
        <v>454</v>
      </c>
      <c r="K6" s="118">
        <f>(I6*100)/J6</f>
        <v>0.6607929515418502</v>
      </c>
      <c r="L6" s="119">
        <f>ROUND(K6,4)</f>
        <v>0.6608</v>
      </c>
      <c r="M6" s="120">
        <v>1</v>
      </c>
      <c r="N6" s="117">
        <v>484</v>
      </c>
      <c r="O6" s="118">
        <f>(M6*100)/N6</f>
        <v>0.2066115702479339</v>
      </c>
      <c r="P6" s="119">
        <f>ROUND(O6,4)</f>
        <v>0.2066</v>
      </c>
      <c r="Q6" s="120">
        <v>2</v>
      </c>
      <c r="R6" s="117">
        <v>453</v>
      </c>
      <c r="S6" s="118">
        <f>(Q6*100)/R6</f>
        <v>0.44150110375275936</v>
      </c>
      <c r="T6" s="119">
        <f>ROUND(S6,4)</f>
        <v>0.4415</v>
      </c>
      <c r="U6" s="120">
        <v>1</v>
      </c>
      <c r="V6" s="117">
        <v>391</v>
      </c>
      <c r="W6" s="118">
        <f>(U6*100)/V6</f>
        <v>0.2557544757033248</v>
      </c>
      <c r="X6" s="119">
        <f>ROUND(W6,4)</f>
        <v>0.2558</v>
      </c>
      <c r="Y6" s="120">
        <v>3</v>
      </c>
      <c r="Z6" s="117">
        <v>274</v>
      </c>
      <c r="AA6" s="118">
        <f>(Y6*100)/Z6</f>
        <v>1.094890510948905</v>
      </c>
      <c r="AB6" s="119">
        <f>ROUND(AA6,4)</f>
        <v>1.0949</v>
      </c>
      <c r="AC6" s="120">
        <v>4</v>
      </c>
      <c r="AD6" s="117">
        <v>256</v>
      </c>
      <c r="AE6" s="118">
        <f>(AC6*100)/AD6</f>
        <v>1.5625</v>
      </c>
      <c r="AF6" s="119">
        <f>ROUND(AE6,4)</f>
        <v>1.5625</v>
      </c>
      <c r="AG6" s="120">
        <v>9</v>
      </c>
      <c r="AH6" s="117">
        <v>523</v>
      </c>
      <c r="AI6" s="118">
        <f>(AG6*100)/AH6</f>
        <v>1.7208413001912046</v>
      </c>
      <c r="AJ6" s="119">
        <f>ROUND(AI6,4)</f>
        <v>1.7208</v>
      </c>
      <c r="AK6" s="121">
        <f>COUNT(E6,I6,M6,Q6,U6,Y6,AC6,AG6)</f>
        <v>8</v>
      </c>
      <c r="AL6" s="122">
        <f>(H6+L6+P6+T6+X6+AB6+AF6+AJ6)</f>
        <v>6.7958</v>
      </c>
      <c r="AM6" s="123">
        <v>1</v>
      </c>
      <c r="AN6" s="124"/>
    </row>
    <row r="7" spans="1:40" ht="12.75">
      <c r="A7" s="114">
        <v>2</v>
      </c>
      <c r="B7" s="125" t="s">
        <v>62</v>
      </c>
      <c r="C7" s="125" t="s">
        <v>63</v>
      </c>
      <c r="D7" s="125" t="s">
        <v>65</v>
      </c>
      <c r="E7" s="126">
        <v>1</v>
      </c>
      <c r="F7" s="127">
        <v>220</v>
      </c>
      <c r="G7" s="128">
        <f>(E7*100)/F7</f>
        <v>0.45454545454545453</v>
      </c>
      <c r="H7" s="129">
        <f>ROUND(G7,4)</f>
        <v>0.4545</v>
      </c>
      <c r="I7" s="126">
        <v>1</v>
      </c>
      <c r="J7" s="127">
        <v>285</v>
      </c>
      <c r="K7" s="128">
        <f>(I7*100)/J7</f>
        <v>0.3508771929824561</v>
      </c>
      <c r="L7" s="129">
        <f>ROUND(K7,4)</f>
        <v>0.3509</v>
      </c>
      <c r="M7" s="130">
        <v>1</v>
      </c>
      <c r="N7" s="127">
        <v>289</v>
      </c>
      <c r="O7" s="128">
        <f>(M7*100)/N7</f>
        <v>0.3460207612456747</v>
      </c>
      <c r="P7" s="129">
        <f>ROUND(O7,4)</f>
        <v>0.346</v>
      </c>
      <c r="Q7" s="130">
        <v>2</v>
      </c>
      <c r="R7" s="127">
        <v>366</v>
      </c>
      <c r="S7" s="128">
        <f>(Q7*100)/R7</f>
        <v>0.546448087431694</v>
      </c>
      <c r="T7" s="129">
        <f>ROUND(S7,4)</f>
        <v>0.5464</v>
      </c>
      <c r="U7" s="130">
        <v>4</v>
      </c>
      <c r="V7" s="127">
        <v>454</v>
      </c>
      <c r="W7" s="128">
        <f>(U7*100)/V7</f>
        <v>0.8810572687224669</v>
      </c>
      <c r="X7" s="129">
        <f>ROUND(W7,4)</f>
        <v>0.8811</v>
      </c>
      <c r="Y7" s="130">
        <v>8</v>
      </c>
      <c r="Z7" s="127">
        <v>523</v>
      </c>
      <c r="AA7" s="128">
        <f>(Y7*100)/Z7</f>
        <v>1.5296367112810707</v>
      </c>
      <c r="AB7" s="129">
        <f>ROUND(AA7,4)</f>
        <v>1.5296</v>
      </c>
      <c r="AC7" s="130">
        <v>8</v>
      </c>
      <c r="AD7" s="127">
        <v>453</v>
      </c>
      <c r="AE7" s="128">
        <f>(AC7*100)/AD7</f>
        <v>1.7660044150110374</v>
      </c>
      <c r="AF7" s="129">
        <f>ROUND(AE7,4)</f>
        <v>1.766</v>
      </c>
      <c r="AG7" s="130">
        <v>5</v>
      </c>
      <c r="AH7" s="127">
        <v>274</v>
      </c>
      <c r="AI7" s="128">
        <f>(AG7*100)/AH7</f>
        <v>1.8248175182481752</v>
      </c>
      <c r="AJ7" s="129">
        <f>ROUND(AI7,4)</f>
        <v>1.8248</v>
      </c>
      <c r="AK7" s="131">
        <f>COUNT(E7,I7,M7,Q7,U7,Y7,AC7,AG7)</f>
        <v>8</v>
      </c>
      <c r="AL7" s="132">
        <f>(H7+L7+P7+T7+X7+AB7+AF7+AJ7)</f>
        <v>7.6993</v>
      </c>
      <c r="AM7" s="123">
        <v>2</v>
      </c>
      <c r="AN7" s="124"/>
    </row>
    <row r="8" spans="1:40" ht="12.75">
      <c r="A8" s="114">
        <v>3</v>
      </c>
      <c r="B8" s="115" t="s">
        <v>60</v>
      </c>
      <c r="C8" s="115" t="s">
        <v>47</v>
      </c>
      <c r="D8" s="115" t="s">
        <v>61</v>
      </c>
      <c r="E8" s="116">
        <v>1</v>
      </c>
      <c r="F8" s="117">
        <v>1811</v>
      </c>
      <c r="G8" s="128">
        <f>(E8*100)/F8</f>
        <v>0.05521811154058531</v>
      </c>
      <c r="H8" s="129">
        <f>ROUND(G8,4)</f>
        <v>0.0552</v>
      </c>
      <c r="I8" s="116">
        <v>3</v>
      </c>
      <c r="J8" s="117">
        <v>1711</v>
      </c>
      <c r="K8" s="128">
        <f>(I8*100)/J8</f>
        <v>0.17533606078316774</v>
      </c>
      <c r="L8" s="129">
        <f>ROUND(K8,4)</f>
        <v>0.1753</v>
      </c>
      <c r="M8" s="120">
        <v>4</v>
      </c>
      <c r="N8" s="117">
        <v>1051</v>
      </c>
      <c r="O8" s="128">
        <f>(M8*100)/N8</f>
        <v>0.38058991436726924</v>
      </c>
      <c r="P8" s="129">
        <f>ROUND(O8,4)</f>
        <v>0.3806</v>
      </c>
      <c r="Q8" s="120">
        <v>8</v>
      </c>
      <c r="R8" s="117">
        <v>1373</v>
      </c>
      <c r="S8" s="128">
        <f>(Q8*100)/R8</f>
        <v>0.5826656955571741</v>
      </c>
      <c r="T8" s="129">
        <f>ROUND(S8,4)</f>
        <v>0.5827</v>
      </c>
      <c r="U8" s="120">
        <v>28</v>
      </c>
      <c r="V8" s="117">
        <v>2062</v>
      </c>
      <c r="W8" s="128">
        <f>(U8*100)/V8</f>
        <v>1.3579049466537343</v>
      </c>
      <c r="X8" s="129">
        <f>ROUND(W8,4)</f>
        <v>1.3579</v>
      </c>
      <c r="Y8" s="120">
        <v>11</v>
      </c>
      <c r="Z8" s="117">
        <v>825</v>
      </c>
      <c r="AA8" s="128">
        <f>(Y8*100)/Z8</f>
        <v>1.3333333333333333</v>
      </c>
      <c r="AB8" s="129">
        <f>ROUND(AA8,4)</f>
        <v>1.3333</v>
      </c>
      <c r="AC8" s="120">
        <v>29</v>
      </c>
      <c r="AD8" s="117">
        <v>1420</v>
      </c>
      <c r="AE8" s="128">
        <f>(AC8*100)/AD8</f>
        <v>2.0422535211267605</v>
      </c>
      <c r="AF8" s="129">
        <f>ROUND(AE8,4)</f>
        <v>2.0423</v>
      </c>
      <c r="AG8" s="120">
        <v>27</v>
      </c>
      <c r="AH8" s="117">
        <v>1107</v>
      </c>
      <c r="AI8" s="128">
        <f>(AG8*100)/AH8</f>
        <v>2.4390243902439024</v>
      </c>
      <c r="AJ8" s="129">
        <f>ROUND(AI8,4)</f>
        <v>2.439</v>
      </c>
      <c r="AK8" s="121">
        <f>COUNT(E8,I8,M8,Q8,U8,Y8,AC8,AG8)</f>
        <v>8</v>
      </c>
      <c r="AL8" s="122">
        <f>(H8+L8+P8+T8+X8+AB8+AF8+AJ8)</f>
        <v>8.3663</v>
      </c>
      <c r="AM8" s="123">
        <v>3</v>
      </c>
      <c r="AN8" s="124"/>
    </row>
    <row r="9" spans="1:40" s="23" customFormat="1" ht="12.75">
      <c r="A9" s="133"/>
      <c r="B9" s="134"/>
      <c r="C9" s="134"/>
      <c r="D9" s="134"/>
      <c r="E9" s="135"/>
      <c r="F9" s="136"/>
      <c r="G9" s="128"/>
      <c r="H9" s="129"/>
      <c r="I9" s="135"/>
      <c r="J9" s="136"/>
      <c r="K9" s="128"/>
      <c r="L9" s="129"/>
      <c r="M9" s="134"/>
      <c r="N9" s="136"/>
      <c r="O9" s="128"/>
      <c r="P9" s="129"/>
      <c r="Q9" s="134"/>
      <c r="R9" s="136"/>
      <c r="S9" s="128"/>
      <c r="T9" s="129"/>
      <c r="U9" s="134"/>
      <c r="V9" s="136"/>
      <c r="W9" s="128"/>
      <c r="X9" s="129"/>
      <c r="Y9" s="134"/>
      <c r="Z9" s="136"/>
      <c r="AA9" s="128"/>
      <c r="AB9" s="129"/>
      <c r="AC9" s="134"/>
      <c r="AD9" s="136"/>
      <c r="AE9" s="128"/>
      <c r="AF9" s="129"/>
      <c r="AG9" s="134"/>
      <c r="AH9" s="136"/>
      <c r="AI9" s="128"/>
      <c r="AJ9" s="129"/>
      <c r="AK9" s="137"/>
      <c r="AL9" s="138"/>
      <c r="AM9" s="139"/>
      <c r="AN9" s="140"/>
    </row>
    <row r="10" spans="1:40" s="22" customFormat="1" ht="15.75">
      <c r="A10" s="141"/>
      <c r="B10" s="95" t="s">
        <v>29</v>
      </c>
      <c r="C10" s="105"/>
      <c r="D10" s="105"/>
      <c r="E10" s="94"/>
      <c r="F10" s="142"/>
      <c r="G10" s="128"/>
      <c r="H10" s="129"/>
      <c r="I10" s="94"/>
      <c r="J10" s="142"/>
      <c r="K10" s="128"/>
      <c r="L10" s="129"/>
      <c r="M10" s="105"/>
      <c r="N10" s="142"/>
      <c r="O10" s="128"/>
      <c r="P10" s="129"/>
      <c r="Q10" s="105"/>
      <c r="R10" s="142"/>
      <c r="S10" s="128"/>
      <c r="T10" s="129"/>
      <c r="U10" s="105"/>
      <c r="V10" s="142"/>
      <c r="W10" s="128"/>
      <c r="X10" s="129"/>
      <c r="Y10" s="105"/>
      <c r="Z10" s="142"/>
      <c r="AA10" s="128"/>
      <c r="AB10" s="129"/>
      <c r="AC10" s="105"/>
      <c r="AD10" s="142"/>
      <c r="AE10" s="128"/>
      <c r="AF10" s="129"/>
      <c r="AG10" s="105"/>
      <c r="AH10" s="142"/>
      <c r="AI10" s="128"/>
      <c r="AJ10" s="129"/>
      <c r="AK10" s="143"/>
      <c r="AL10" s="138"/>
      <c r="AM10" s="144"/>
      <c r="AN10" s="145"/>
    </row>
    <row r="11" spans="1:40" s="24" customFormat="1" ht="12.75">
      <c r="A11" s="146"/>
      <c r="B11" s="147"/>
      <c r="C11" s="147"/>
      <c r="D11" s="147"/>
      <c r="E11" s="148"/>
      <c r="F11" s="149"/>
      <c r="G11" s="128"/>
      <c r="H11" s="129"/>
      <c r="I11" s="148"/>
      <c r="J11" s="149"/>
      <c r="K11" s="128"/>
      <c r="L11" s="129"/>
      <c r="M11" s="147"/>
      <c r="N11" s="149"/>
      <c r="O11" s="128"/>
      <c r="P11" s="129"/>
      <c r="Q11" s="147"/>
      <c r="R11" s="149"/>
      <c r="S11" s="128"/>
      <c r="T11" s="129"/>
      <c r="U11" s="147"/>
      <c r="V11" s="149"/>
      <c r="W11" s="128"/>
      <c r="X11" s="129"/>
      <c r="Y11" s="147"/>
      <c r="Z11" s="149"/>
      <c r="AA11" s="128"/>
      <c r="AB11" s="129"/>
      <c r="AC11" s="147"/>
      <c r="AD11" s="149"/>
      <c r="AE11" s="128"/>
      <c r="AF11" s="129"/>
      <c r="AG11" s="147"/>
      <c r="AH11" s="149"/>
      <c r="AI11" s="128"/>
      <c r="AJ11" s="129"/>
      <c r="AK11" s="150"/>
      <c r="AL11" s="138"/>
      <c r="AM11" s="151"/>
      <c r="AN11" s="152"/>
    </row>
    <row r="12" spans="1:40" ht="12.75">
      <c r="A12" s="114">
        <v>1</v>
      </c>
      <c r="B12" s="125" t="s">
        <v>216</v>
      </c>
      <c r="C12" s="125"/>
      <c r="D12" s="125"/>
      <c r="E12" s="126"/>
      <c r="F12" s="127">
        <v>0.1</v>
      </c>
      <c r="G12" s="128">
        <f>(E12*100)/F12</f>
        <v>0</v>
      </c>
      <c r="H12" s="129">
        <f>ROUND(G12,4)</f>
        <v>0</v>
      </c>
      <c r="I12" s="126"/>
      <c r="J12" s="127">
        <v>0.1</v>
      </c>
      <c r="K12" s="128">
        <f>(I12*100)/J12</f>
        <v>0</v>
      </c>
      <c r="L12" s="129">
        <f>ROUND(K12,4)</f>
        <v>0</v>
      </c>
      <c r="M12" s="130"/>
      <c r="N12" s="127">
        <v>0.1</v>
      </c>
      <c r="O12" s="128">
        <f>(M12*100)/N12</f>
        <v>0</v>
      </c>
      <c r="P12" s="129">
        <f>ROUND(O12,4)</f>
        <v>0</v>
      </c>
      <c r="Q12" s="130"/>
      <c r="R12" s="127">
        <v>0.1</v>
      </c>
      <c r="S12" s="128">
        <f>(Q12*100)/R12</f>
        <v>0</v>
      </c>
      <c r="T12" s="129">
        <f>ROUND(S12,4)</f>
        <v>0</v>
      </c>
      <c r="U12" s="130"/>
      <c r="V12" s="127">
        <v>0.1</v>
      </c>
      <c r="W12" s="128">
        <f>(U12*100)/V12</f>
        <v>0</v>
      </c>
      <c r="X12" s="129">
        <f>ROUND(W12,4)</f>
        <v>0</v>
      </c>
      <c r="Y12" s="130"/>
      <c r="Z12" s="127">
        <v>0.1</v>
      </c>
      <c r="AA12" s="128">
        <f>(Y12*100)/Z12</f>
        <v>0</v>
      </c>
      <c r="AB12" s="129">
        <f>ROUND(AA12,4)</f>
        <v>0</v>
      </c>
      <c r="AC12" s="130"/>
      <c r="AD12" s="127">
        <v>0.1</v>
      </c>
      <c r="AE12" s="128">
        <f>(AC12*100)/AD12</f>
        <v>0</v>
      </c>
      <c r="AF12" s="129">
        <f>ROUND(AE12,4)</f>
        <v>0</v>
      </c>
      <c r="AG12" s="130"/>
      <c r="AH12" s="127">
        <v>0.1</v>
      </c>
      <c r="AI12" s="128">
        <f>(AG12*100)/AH12</f>
        <v>0</v>
      </c>
      <c r="AJ12" s="129">
        <f>ROUND(AI12,4)</f>
        <v>0</v>
      </c>
      <c r="AK12" s="131">
        <f>COUNT(E12,I12,M12,Q12,U12,Y12,AC12,AG12)</f>
        <v>0</v>
      </c>
      <c r="AL12" s="122">
        <f>(H12+L12+P12+T12+X12+AB12+AF12+AJ12)</f>
        <v>0</v>
      </c>
      <c r="AM12" s="123">
        <v>1</v>
      </c>
      <c r="AN12" s="124"/>
    </row>
    <row r="13" spans="1:40" ht="12.75">
      <c r="A13" s="114">
        <v>2</v>
      </c>
      <c r="B13" s="115"/>
      <c r="C13" s="115"/>
      <c r="D13" s="115"/>
      <c r="E13" s="116"/>
      <c r="F13" s="117">
        <v>0.1</v>
      </c>
      <c r="G13" s="128">
        <f>(E13*100)/F13</f>
        <v>0</v>
      </c>
      <c r="H13" s="129">
        <f>ROUND(G13,4)</f>
        <v>0</v>
      </c>
      <c r="I13" s="116"/>
      <c r="J13" s="117">
        <v>0.1</v>
      </c>
      <c r="K13" s="128">
        <f>(I13*100)/J13</f>
        <v>0</v>
      </c>
      <c r="L13" s="129">
        <f>ROUND(K13,4)</f>
        <v>0</v>
      </c>
      <c r="M13" s="153"/>
      <c r="N13" s="117">
        <v>0.1</v>
      </c>
      <c r="O13" s="128">
        <f>(M13*100)/N13</f>
        <v>0</v>
      </c>
      <c r="P13" s="129">
        <f>ROUND(O13,4)</f>
        <v>0</v>
      </c>
      <c r="Q13" s="153"/>
      <c r="R13" s="117">
        <v>0.1</v>
      </c>
      <c r="S13" s="128">
        <f>(Q13*100)/R13</f>
        <v>0</v>
      </c>
      <c r="T13" s="129">
        <f>ROUND(S13,4)</f>
        <v>0</v>
      </c>
      <c r="U13" s="153"/>
      <c r="V13" s="117">
        <v>0.1</v>
      </c>
      <c r="W13" s="128">
        <f>(U13*100)/V13</f>
        <v>0</v>
      </c>
      <c r="X13" s="129">
        <f>ROUND(W13,4)</f>
        <v>0</v>
      </c>
      <c r="Y13" s="153"/>
      <c r="Z13" s="117">
        <v>0.1</v>
      </c>
      <c r="AA13" s="128">
        <f>(Y13*100)/Z13</f>
        <v>0</v>
      </c>
      <c r="AB13" s="129">
        <f>ROUND(AA13,4)</f>
        <v>0</v>
      </c>
      <c r="AC13" s="153"/>
      <c r="AD13" s="117">
        <v>0.1</v>
      </c>
      <c r="AE13" s="128">
        <f>(AC13*100)/AD13</f>
        <v>0</v>
      </c>
      <c r="AF13" s="129">
        <f>ROUND(AE13,4)</f>
        <v>0</v>
      </c>
      <c r="AG13" s="153"/>
      <c r="AH13" s="117">
        <v>0.1</v>
      </c>
      <c r="AI13" s="128">
        <f>(AG13*100)/AH13</f>
        <v>0</v>
      </c>
      <c r="AJ13" s="129">
        <f>ROUND(AI13,4)</f>
        <v>0</v>
      </c>
      <c r="AK13" s="121">
        <f>COUNT(E13,I13,M13,Q13,U13,Y13,AC13,AG13)</f>
        <v>0</v>
      </c>
      <c r="AL13" s="122">
        <f>(H13+L13+P13+T13+X13+AB13+AF13+AJ13)</f>
        <v>0</v>
      </c>
      <c r="AM13" s="123">
        <v>2</v>
      </c>
      <c r="AN13" s="124"/>
    </row>
    <row r="14" spans="1:40" ht="12.75">
      <c r="A14" s="114">
        <v>3</v>
      </c>
      <c r="B14" s="115"/>
      <c r="C14" s="115"/>
      <c r="D14" s="115"/>
      <c r="E14" s="116"/>
      <c r="F14" s="117">
        <v>0.1</v>
      </c>
      <c r="G14" s="128">
        <f>(E14*100)/F14</f>
        <v>0</v>
      </c>
      <c r="H14" s="129">
        <f>ROUND(G14,4)</f>
        <v>0</v>
      </c>
      <c r="I14" s="116"/>
      <c r="J14" s="117">
        <v>0.1</v>
      </c>
      <c r="K14" s="128">
        <f>(I14*100)/J14</f>
        <v>0</v>
      </c>
      <c r="L14" s="129">
        <f>ROUND(K14,4)</f>
        <v>0</v>
      </c>
      <c r="M14" s="153"/>
      <c r="N14" s="117">
        <v>0.1</v>
      </c>
      <c r="O14" s="128">
        <f>(M14*100)/N14</f>
        <v>0</v>
      </c>
      <c r="P14" s="129">
        <f>ROUND(O14,4)</f>
        <v>0</v>
      </c>
      <c r="Q14" s="153"/>
      <c r="R14" s="117">
        <v>0.1</v>
      </c>
      <c r="S14" s="128">
        <f>(Q14*100)/R14</f>
        <v>0</v>
      </c>
      <c r="T14" s="129">
        <f>ROUND(S14,4)</f>
        <v>0</v>
      </c>
      <c r="U14" s="153"/>
      <c r="V14" s="117">
        <v>0.1</v>
      </c>
      <c r="W14" s="128">
        <f>(U14*100)/V14</f>
        <v>0</v>
      </c>
      <c r="X14" s="129">
        <f>ROUND(W14,4)</f>
        <v>0</v>
      </c>
      <c r="Y14" s="153"/>
      <c r="Z14" s="117">
        <v>0.1</v>
      </c>
      <c r="AA14" s="128">
        <f>(Y14*100)/Z14</f>
        <v>0</v>
      </c>
      <c r="AB14" s="129">
        <f>ROUND(AA14,4)</f>
        <v>0</v>
      </c>
      <c r="AC14" s="153"/>
      <c r="AD14" s="117">
        <v>0.1</v>
      </c>
      <c r="AE14" s="128">
        <f>(AC14*100)/AD14</f>
        <v>0</v>
      </c>
      <c r="AF14" s="129">
        <f>ROUND(AE14,4)</f>
        <v>0</v>
      </c>
      <c r="AG14" s="153"/>
      <c r="AH14" s="117">
        <v>0.1</v>
      </c>
      <c r="AI14" s="128">
        <f>(AG14*100)/AH14</f>
        <v>0</v>
      </c>
      <c r="AJ14" s="129">
        <f>ROUND(AI14,4)</f>
        <v>0</v>
      </c>
      <c r="AK14" s="121">
        <f>COUNT(E14,I14,M14,Q14,U14,Y14,AC14,AG14)</f>
        <v>0</v>
      </c>
      <c r="AL14" s="122">
        <f>(H14+L14+P14+T14+X14+AB14+AF14+AJ14)</f>
        <v>0</v>
      </c>
      <c r="AM14" s="123">
        <v>3</v>
      </c>
      <c r="AN14" s="124"/>
    </row>
    <row r="15" spans="1:40" s="23" customFormat="1" ht="12.75">
      <c r="A15" s="133"/>
      <c r="B15" s="134"/>
      <c r="C15" s="134"/>
      <c r="D15" s="134"/>
      <c r="E15" s="135"/>
      <c r="F15" s="136"/>
      <c r="G15" s="128"/>
      <c r="H15" s="129"/>
      <c r="I15" s="135"/>
      <c r="J15" s="136"/>
      <c r="K15" s="128"/>
      <c r="L15" s="129"/>
      <c r="M15" s="134"/>
      <c r="N15" s="136"/>
      <c r="O15" s="128"/>
      <c r="P15" s="129"/>
      <c r="Q15" s="134"/>
      <c r="R15" s="136"/>
      <c r="S15" s="128"/>
      <c r="T15" s="129"/>
      <c r="U15" s="134"/>
      <c r="V15" s="136"/>
      <c r="W15" s="128"/>
      <c r="X15" s="129"/>
      <c r="Y15" s="134"/>
      <c r="Z15" s="136"/>
      <c r="AA15" s="128"/>
      <c r="AB15" s="129"/>
      <c r="AC15" s="134"/>
      <c r="AD15" s="136"/>
      <c r="AE15" s="128"/>
      <c r="AF15" s="129"/>
      <c r="AG15" s="134"/>
      <c r="AH15" s="136"/>
      <c r="AI15" s="128"/>
      <c r="AJ15" s="129"/>
      <c r="AK15" s="137"/>
      <c r="AL15" s="138"/>
      <c r="AM15" s="139"/>
      <c r="AN15" s="140"/>
    </row>
    <row r="16" spans="1:40" s="22" customFormat="1" ht="15.75">
      <c r="A16" s="141"/>
      <c r="B16" s="95" t="s">
        <v>30</v>
      </c>
      <c r="C16" s="105"/>
      <c r="D16" s="105"/>
      <c r="E16" s="94"/>
      <c r="F16" s="142"/>
      <c r="G16" s="128"/>
      <c r="H16" s="129"/>
      <c r="I16" s="94"/>
      <c r="J16" s="142"/>
      <c r="K16" s="128"/>
      <c r="L16" s="129"/>
      <c r="M16" s="105"/>
      <c r="N16" s="142"/>
      <c r="O16" s="128"/>
      <c r="P16" s="129"/>
      <c r="Q16" s="105"/>
      <c r="R16" s="142"/>
      <c r="S16" s="128"/>
      <c r="T16" s="129"/>
      <c r="U16" s="105"/>
      <c r="V16" s="142"/>
      <c r="W16" s="128"/>
      <c r="X16" s="129"/>
      <c r="Y16" s="105"/>
      <c r="Z16" s="142"/>
      <c r="AA16" s="128"/>
      <c r="AB16" s="129"/>
      <c r="AC16" s="105"/>
      <c r="AD16" s="142"/>
      <c r="AE16" s="128"/>
      <c r="AF16" s="129"/>
      <c r="AG16" s="105"/>
      <c r="AH16" s="142"/>
      <c r="AI16" s="128"/>
      <c r="AJ16" s="129"/>
      <c r="AK16" s="143"/>
      <c r="AL16" s="138"/>
      <c r="AM16" s="144"/>
      <c r="AN16" s="145"/>
    </row>
    <row r="17" spans="1:40" s="24" customFormat="1" ht="12.75">
      <c r="A17" s="146"/>
      <c r="B17" s="147"/>
      <c r="C17" s="147"/>
      <c r="D17" s="147"/>
      <c r="E17" s="148"/>
      <c r="F17" s="149"/>
      <c r="G17" s="128"/>
      <c r="H17" s="129"/>
      <c r="I17" s="148"/>
      <c r="J17" s="149"/>
      <c r="K17" s="128"/>
      <c r="L17" s="129"/>
      <c r="M17" s="147"/>
      <c r="N17" s="149"/>
      <c r="O17" s="128"/>
      <c r="P17" s="129"/>
      <c r="Q17" s="147"/>
      <c r="R17" s="149"/>
      <c r="S17" s="128"/>
      <c r="T17" s="129"/>
      <c r="U17" s="147"/>
      <c r="V17" s="149"/>
      <c r="W17" s="128"/>
      <c r="X17" s="129"/>
      <c r="Y17" s="147"/>
      <c r="Z17" s="149"/>
      <c r="AA17" s="128"/>
      <c r="AB17" s="129"/>
      <c r="AC17" s="147"/>
      <c r="AD17" s="149"/>
      <c r="AE17" s="128"/>
      <c r="AF17" s="129"/>
      <c r="AG17" s="147"/>
      <c r="AH17" s="149"/>
      <c r="AI17" s="128"/>
      <c r="AJ17" s="129"/>
      <c r="AK17" s="150"/>
      <c r="AL17" s="138"/>
      <c r="AM17" s="151"/>
      <c r="AN17" s="152"/>
    </row>
    <row r="18" spans="1:40" ht="12.75">
      <c r="A18" s="114">
        <v>1</v>
      </c>
      <c r="B18" s="125" t="s">
        <v>44</v>
      </c>
      <c r="C18" s="125" t="s">
        <v>45</v>
      </c>
      <c r="D18" s="125" t="s">
        <v>49</v>
      </c>
      <c r="E18" s="126">
        <v>13</v>
      </c>
      <c r="F18" s="127">
        <v>1370</v>
      </c>
      <c r="G18" s="128">
        <f>(E18*100)/F18</f>
        <v>0.948905109489051</v>
      </c>
      <c r="H18" s="129">
        <f>ROUND(G18,4)</f>
        <v>0.9489</v>
      </c>
      <c r="I18" s="126">
        <v>13</v>
      </c>
      <c r="J18" s="127">
        <v>2415</v>
      </c>
      <c r="K18" s="128">
        <f>(I18*100)/J18</f>
        <v>0.5383022774327122</v>
      </c>
      <c r="L18" s="129">
        <f>ROUND(K18,4)</f>
        <v>0.5383</v>
      </c>
      <c r="M18" s="130">
        <v>19</v>
      </c>
      <c r="N18" s="127">
        <v>1505</v>
      </c>
      <c r="O18" s="128">
        <f>(M18*100)/N18</f>
        <v>1.2624584717607974</v>
      </c>
      <c r="P18" s="129">
        <f>ROUND(O18,4)</f>
        <v>1.2625</v>
      </c>
      <c r="Q18" s="130">
        <v>15</v>
      </c>
      <c r="R18" s="127">
        <v>2811</v>
      </c>
      <c r="S18" s="128">
        <f>(Q18*100)/R18</f>
        <v>0.5336179295624333</v>
      </c>
      <c r="T18" s="129">
        <f>ROUND(S18,4)</f>
        <v>0.5336</v>
      </c>
      <c r="U18" s="130">
        <v>17</v>
      </c>
      <c r="V18" s="127">
        <v>3130</v>
      </c>
      <c r="W18" s="128">
        <f>(U18*100)/V18</f>
        <v>0.5431309904153354</v>
      </c>
      <c r="X18" s="129">
        <f>ROUND(W18,4)</f>
        <v>0.5431</v>
      </c>
      <c r="Y18" s="130">
        <v>19</v>
      </c>
      <c r="Z18" s="127">
        <v>3275</v>
      </c>
      <c r="AA18" s="128">
        <f>(Y18*100)/Z18</f>
        <v>0.5801526717557252</v>
      </c>
      <c r="AB18" s="129">
        <f>ROUND(AA18,4)</f>
        <v>0.5802</v>
      </c>
      <c r="AC18" s="130">
        <v>3</v>
      </c>
      <c r="AD18" s="127">
        <v>201</v>
      </c>
      <c r="AE18" s="128">
        <f>(AC18*100)/AD18</f>
        <v>1.492537313432836</v>
      </c>
      <c r="AF18" s="129">
        <f>ROUND(AE18,4)</f>
        <v>1.4925</v>
      </c>
      <c r="AG18" s="130">
        <v>5</v>
      </c>
      <c r="AH18" s="127">
        <v>888</v>
      </c>
      <c r="AI18" s="128">
        <f>(AG18*100)/AH18</f>
        <v>0.5630630630630631</v>
      </c>
      <c r="AJ18" s="129">
        <f>ROUND(AI18,4)</f>
        <v>0.5631</v>
      </c>
      <c r="AK18" s="131">
        <f>COUNT(E18,I18,M18,Q18,U18,Y18,AC18,AG18)</f>
        <v>8</v>
      </c>
      <c r="AL18" s="122">
        <f>(H18+L18+P18+T18+X18+AB18+AF18+AJ18)</f>
        <v>6.462199999999999</v>
      </c>
      <c r="AM18" s="123">
        <v>1</v>
      </c>
      <c r="AN18" s="64"/>
    </row>
    <row r="19" spans="1:40" ht="12.75">
      <c r="A19" s="114">
        <v>2</v>
      </c>
      <c r="B19" s="115" t="s">
        <v>168</v>
      </c>
      <c r="C19" s="115" t="s">
        <v>169</v>
      </c>
      <c r="D19" s="115" t="s">
        <v>170</v>
      </c>
      <c r="E19" s="116">
        <v>2</v>
      </c>
      <c r="F19" s="117">
        <v>771</v>
      </c>
      <c r="G19" s="128">
        <f>(E19*100)/F19</f>
        <v>0.2594033722438392</v>
      </c>
      <c r="H19" s="129">
        <f>ROUND(G19,4)</f>
        <v>0.2594</v>
      </c>
      <c r="I19" s="116">
        <v>5</v>
      </c>
      <c r="J19" s="117">
        <v>656</v>
      </c>
      <c r="K19" s="128">
        <f>(I19*100)/J19</f>
        <v>0.7621951219512195</v>
      </c>
      <c r="L19" s="129">
        <f>ROUND(K19,4)</f>
        <v>0.7622</v>
      </c>
      <c r="M19" s="153">
        <v>2</v>
      </c>
      <c r="N19" s="117">
        <v>749</v>
      </c>
      <c r="O19" s="128">
        <f>(M19*100)/N19</f>
        <v>0.26702269692923897</v>
      </c>
      <c r="P19" s="129">
        <f>ROUND(O19,4)</f>
        <v>0.267</v>
      </c>
      <c r="Q19" s="153">
        <v>1</v>
      </c>
      <c r="R19" s="117">
        <v>149</v>
      </c>
      <c r="S19" s="128">
        <f>(Q19*100)/R19</f>
        <v>0.6711409395973155</v>
      </c>
      <c r="T19" s="129">
        <f>ROUND(S19,4)</f>
        <v>0.6711</v>
      </c>
      <c r="U19" s="153">
        <v>1</v>
      </c>
      <c r="V19" s="117">
        <v>136</v>
      </c>
      <c r="W19" s="128">
        <f>(U19*100)/V19</f>
        <v>0.7352941176470589</v>
      </c>
      <c r="X19" s="129">
        <f>ROUND(W19,4)</f>
        <v>0.7353</v>
      </c>
      <c r="Y19" s="153">
        <v>2</v>
      </c>
      <c r="Z19" s="117">
        <v>691</v>
      </c>
      <c r="AA19" s="128">
        <f>(Y19*100)/Z19</f>
        <v>0.2894356005788712</v>
      </c>
      <c r="AB19" s="129">
        <f>ROUND(AA19,4)</f>
        <v>0.2894</v>
      </c>
      <c r="AC19" s="153">
        <v>7</v>
      </c>
      <c r="AD19" s="117">
        <v>220</v>
      </c>
      <c r="AE19" s="128">
        <f>(AC19*100)/AD19</f>
        <v>3.1818181818181817</v>
      </c>
      <c r="AF19" s="129">
        <f>ROUND(AE19,4)</f>
        <v>3.1818</v>
      </c>
      <c r="AG19" s="153">
        <v>4</v>
      </c>
      <c r="AH19" s="117">
        <v>506</v>
      </c>
      <c r="AI19" s="128">
        <f>(AG19*100)/AH19</f>
        <v>0.7905138339920948</v>
      </c>
      <c r="AJ19" s="129">
        <f>ROUND(AI19,4)</f>
        <v>0.7905</v>
      </c>
      <c r="AK19" s="121">
        <f>COUNT(E19,I19,M19,Q19,U19,Y19,AC19,AG19)</f>
        <v>8</v>
      </c>
      <c r="AL19" s="122">
        <f>(H19+L19+P19+T19+X19+AB19+AF19+AJ19)</f>
        <v>6.9567</v>
      </c>
      <c r="AM19" s="123">
        <v>2</v>
      </c>
      <c r="AN19" s="64"/>
    </row>
    <row r="20" spans="1:40" ht="12.75">
      <c r="A20" s="114">
        <v>3</v>
      </c>
      <c r="B20" s="115" t="s">
        <v>146</v>
      </c>
      <c r="C20" s="115" t="s">
        <v>76</v>
      </c>
      <c r="D20" s="115" t="s">
        <v>147</v>
      </c>
      <c r="E20" s="116">
        <v>6</v>
      </c>
      <c r="F20" s="117">
        <v>317</v>
      </c>
      <c r="G20" s="128">
        <f>(E20*100)/F20</f>
        <v>1.8927444794952681</v>
      </c>
      <c r="H20" s="129">
        <f>ROUND(G20,4)</f>
        <v>1.8927</v>
      </c>
      <c r="I20" s="116">
        <v>45</v>
      </c>
      <c r="J20" s="117">
        <v>2507</v>
      </c>
      <c r="K20" s="128">
        <f>(I20*100)/J20</f>
        <v>1.7949740725967291</v>
      </c>
      <c r="L20" s="129">
        <f>ROUND(K20,4)</f>
        <v>1.795</v>
      </c>
      <c r="M20" s="153">
        <v>3</v>
      </c>
      <c r="N20" s="117">
        <v>326</v>
      </c>
      <c r="O20" s="128">
        <f>(M20*100)/N20</f>
        <v>0.9202453987730062</v>
      </c>
      <c r="P20" s="129">
        <f>ROUND(O20,4)</f>
        <v>0.9202</v>
      </c>
      <c r="Q20" s="153">
        <v>10</v>
      </c>
      <c r="R20" s="117">
        <v>3397</v>
      </c>
      <c r="S20" s="128">
        <f>(Q20*100)/R20</f>
        <v>0.2943773918163085</v>
      </c>
      <c r="T20" s="129">
        <f>ROUND(S20,4)</f>
        <v>0.2944</v>
      </c>
      <c r="U20" s="153">
        <v>2</v>
      </c>
      <c r="V20" s="117">
        <v>256</v>
      </c>
      <c r="W20" s="128">
        <f>(U20*100)/V20</f>
        <v>0.78125</v>
      </c>
      <c r="X20" s="129">
        <f>ROUND(W20,4)</f>
        <v>0.7813</v>
      </c>
      <c r="Y20" s="153">
        <v>58</v>
      </c>
      <c r="Z20" s="117">
        <v>3130</v>
      </c>
      <c r="AA20" s="128">
        <f>(Y20*100)/Z20</f>
        <v>1.8530351437699681</v>
      </c>
      <c r="AB20" s="129">
        <f>ROUND(AA20,4)</f>
        <v>1.853</v>
      </c>
      <c r="AC20" s="153">
        <v>1</v>
      </c>
      <c r="AD20" s="117">
        <v>352</v>
      </c>
      <c r="AE20" s="128">
        <f>(AC20*100)/AD20</f>
        <v>0.2840909090909091</v>
      </c>
      <c r="AF20" s="129">
        <f>ROUND(AE20,4)</f>
        <v>0.2841</v>
      </c>
      <c r="AG20" s="153">
        <v>28</v>
      </c>
      <c r="AH20" s="117">
        <v>2266</v>
      </c>
      <c r="AI20" s="128">
        <f>(AG20*100)/AH20</f>
        <v>1.235657546337158</v>
      </c>
      <c r="AJ20" s="129">
        <f>ROUND(AI20,4)</f>
        <v>1.2357</v>
      </c>
      <c r="AK20" s="121">
        <f>COUNT(E20,I20,M20,Q20,U20,Y20,AC20,AG20)</f>
        <v>8</v>
      </c>
      <c r="AL20" s="122">
        <f>(H20+L20+P20+T20+X20+AB20+AF20+AJ20)</f>
        <v>9.0564</v>
      </c>
      <c r="AM20" s="123">
        <v>3</v>
      </c>
      <c r="AN20" s="64"/>
    </row>
    <row r="21" spans="1:40" ht="12.75">
      <c r="A21" s="61"/>
      <c r="B21" s="63"/>
      <c r="C21" s="63"/>
      <c r="D21" s="103"/>
      <c r="E21" s="63"/>
      <c r="F21" s="64"/>
      <c r="G21" s="64"/>
      <c r="H21" s="64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08"/>
      <c r="AL21" s="109"/>
      <c r="AM21" s="110"/>
      <c r="AN21" s="64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</sheetData>
  <sheetProtection password="D4ED" sheet="1" objects="1" scenarios="1"/>
  <conditionalFormatting sqref="P7:P20 H7:H20 L7:L20 S8:T20 T7:T20 X7:X20 AB7:AB20 AF7:AF20 AJ7:AJ20">
    <cfRule type="cellIs" priority="17" dxfId="0" operator="greaterThan">
      <formula>10</formula>
    </cfRule>
  </conditionalFormatting>
  <conditionalFormatting sqref="AK7:AK20">
    <cfRule type="cellIs" priority="14" dxfId="0" operator="lessThan">
      <formula>8</formula>
    </cfRule>
  </conditionalFormatting>
  <conditionalFormatting sqref="J7:J20 K8:K20 N7:N20 O8:O20 R7:R20 V7:V20 W8:W20 Z7:Z20 AA8:AA20 AD7:AD20 AE8:AE20 AH7:AH20 AI8:AI20 F7:F20">
    <cfRule type="cellIs" priority="13" dxfId="0" operator="lessThan"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7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421875" style="3" customWidth="1"/>
    <col min="2" max="2" width="25.8515625" style="2" customWidth="1"/>
    <col min="3" max="3" width="14.00390625" style="2" customWidth="1"/>
    <col min="4" max="4" width="12.7109375" style="2" bestFit="1" customWidth="1"/>
    <col min="5" max="5" width="5.7109375" style="2" customWidth="1"/>
    <col min="6" max="6" width="8.7109375" style="1" bestFit="1" customWidth="1"/>
    <col min="7" max="7" width="8.7109375" style="1" customWidth="1"/>
    <col min="8" max="8" width="5.00390625" style="2" bestFit="1" customWidth="1"/>
    <col min="9" max="9" width="8.7109375" style="1" bestFit="1" customWidth="1"/>
    <col min="10" max="10" width="8.7109375" style="1" customWidth="1"/>
    <col min="11" max="11" width="5.8515625" style="1" customWidth="1"/>
    <col min="12" max="12" width="8.7109375" style="1" bestFit="1" customWidth="1"/>
    <col min="13" max="13" width="8.140625" style="1" customWidth="1"/>
    <col min="14" max="14" width="5.8515625" style="1" customWidth="1"/>
    <col min="15" max="15" width="8.7109375" style="1" bestFit="1" customWidth="1"/>
    <col min="16" max="16" width="8.28125" style="1" customWidth="1"/>
    <col min="17" max="17" width="5.8515625" style="1" hidden="1" customWidth="1"/>
    <col min="18" max="19" width="8.00390625" style="1" hidden="1" customWidth="1"/>
    <col min="20" max="20" width="5.421875" style="1" hidden="1" customWidth="1"/>
    <col min="21" max="22" width="7.7109375" style="1" hidden="1" customWidth="1"/>
    <col min="23" max="23" width="5.421875" style="1" hidden="1" customWidth="1"/>
    <col min="24" max="25" width="7.7109375" style="1" hidden="1" customWidth="1"/>
    <col min="26" max="26" width="5.421875" style="1" hidden="1" customWidth="1"/>
    <col min="27" max="28" width="7.7109375" style="1" hidden="1" customWidth="1"/>
    <col min="29" max="29" width="8.7109375" style="4" customWidth="1"/>
    <col min="30" max="30" width="8.7109375" style="5" customWidth="1"/>
    <col min="31" max="31" width="4.28125" style="6" customWidth="1"/>
    <col min="32" max="32" width="5.28125" style="1" customWidth="1"/>
    <col min="33" max="33" width="10.140625" style="2" hidden="1" customWidth="1"/>
    <col min="34" max="34" width="9.140625" style="1" hidden="1" customWidth="1"/>
    <col min="35" max="35" width="10.421875" style="1" hidden="1" customWidth="1"/>
    <col min="36" max="36" width="9.140625" style="2" hidden="1" customWidth="1"/>
    <col min="37" max="37" width="10.00390625" style="2" hidden="1" customWidth="1"/>
    <col min="38" max="38" width="9.00390625" style="2" hidden="1" customWidth="1"/>
    <col min="39" max="39" width="10.00390625" style="2" hidden="1" customWidth="1"/>
    <col min="40" max="40" width="9.00390625" style="2" hidden="1" customWidth="1"/>
    <col min="41" max="41" width="10.00390625" style="2" hidden="1" customWidth="1"/>
    <col min="42" max="42" width="9.140625" style="2" hidden="1" customWidth="1"/>
    <col min="43" max="43" width="10.00390625" style="2" hidden="1" customWidth="1"/>
    <col min="44" max="44" width="8.7109375" style="2" hidden="1" customWidth="1"/>
    <col min="45" max="45" width="10.00390625" style="2" hidden="1" customWidth="1"/>
    <col min="46" max="46" width="8.7109375" style="2" hidden="1" customWidth="1"/>
    <col min="47" max="47" width="10.00390625" style="2" hidden="1" customWidth="1"/>
    <col min="48" max="48" width="8.7109375" style="2" hidden="1" customWidth="1"/>
    <col min="49" max="49" width="9.28125" style="2" customWidth="1"/>
    <col min="50" max="16384" width="9.140625" style="2" customWidth="1"/>
  </cols>
  <sheetData>
    <row r="1" spans="1:32" ht="20.25">
      <c r="A1" s="61"/>
      <c r="B1" s="106" t="s">
        <v>33</v>
      </c>
      <c r="C1" s="107"/>
      <c r="D1" s="63"/>
      <c r="E1" s="63"/>
      <c r="F1" s="64"/>
      <c r="G1" s="64"/>
      <c r="H1" s="63"/>
      <c r="I1" s="64"/>
      <c r="J1" s="63"/>
      <c r="K1" s="64"/>
      <c r="L1" s="64"/>
      <c r="M1" s="63"/>
      <c r="N1" s="64"/>
      <c r="O1" s="64"/>
      <c r="P1" s="63"/>
      <c r="Q1" s="64"/>
      <c r="R1" s="64"/>
      <c r="S1" s="63"/>
      <c r="T1" s="64"/>
      <c r="U1" s="64"/>
      <c r="V1" s="63"/>
      <c r="W1" s="64"/>
      <c r="X1" s="64"/>
      <c r="Y1" s="63"/>
      <c r="Z1" s="64"/>
      <c r="AA1" s="64"/>
      <c r="AB1" s="63"/>
      <c r="AC1" s="108"/>
      <c r="AD1" s="109"/>
      <c r="AE1" s="110"/>
      <c r="AF1" s="64"/>
    </row>
    <row r="2" spans="1:48" ht="12.75">
      <c r="A2" s="61"/>
      <c r="B2" s="63"/>
      <c r="C2" s="64"/>
      <c r="D2" s="104"/>
      <c r="E2" s="63"/>
      <c r="F2" s="63"/>
      <c r="G2" s="64"/>
      <c r="H2" s="63"/>
      <c r="I2" s="63"/>
      <c r="J2" s="64"/>
      <c r="K2" s="63"/>
      <c r="L2" s="63"/>
      <c r="M2" s="64"/>
      <c r="N2" s="63"/>
      <c r="O2" s="63"/>
      <c r="P2" s="64"/>
      <c r="Q2" s="63"/>
      <c r="R2" s="63"/>
      <c r="S2" s="64"/>
      <c r="T2" s="63"/>
      <c r="U2" s="63"/>
      <c r="V2" s="64"/>
      <c r="W2" s="63"/>
      <c r="X2" s="63"/>
      <c r="Y2" s="64"/>
      <c r="Z2" s="63"/>
      <c r="AA2" s="63"/>
      <c r="AB2" s="64"/>
      <c r="AC2" s="112"/>
      <c r="AD2" s="109"/>
      <c r="AE2" s="110"/>
      <c r="AF2" s="63"/>
      <c r="AG2" s="10" t="s">
        <v>21</v>
      </c>
      <c r="AH2" s="1" t="s">
        <v>22</v>
      </c>
      <c r="AJ2" s="1" t="s">
        <v>22</v>
      </c>
      <c r="AK2" s="1"/>
      <c r="AL2" s="1" t="s">
        <v>22</v>
      </c>
      <c r="AM2" s="1"/>
      <c r="AN2" s="1" t="s">
        <v>22</v>
      </c>
      <c r="AO2" s="1"/>
      <c r="AP2" s="1" t="s">
        <v>22</v>
      </c>
      <c r="AQ2" s="1"/>
      <c r="AR2" s="1" t="s">
        <v>22</v>
      </c>
      <c r="AS2" s="1"/>
      <c r="AT2" s="1" t="s">
        <v>22</v>
      </c>
      <c r="AU2" s="1"/>
      <c r="AV2" s="1" t="s">
        <v>22</v>
      </c>
    </row>
    <row r="3" spans="1:48" s="1" customFormat="1" ht="12.75">
      <c r="A3" s="61" t="s">
        <v>6</v>
      </c>
      <c r="B3" s="64" t="s">
        <v>5</v>
      </c>
      <c r="C3" s="64" t="s">
        <v>7</v>
      </c>
      <c r="D3" s="64" t="s">
        <v>23</v>
      </c>
      <c r="E3" s="64" t="s">
        <v>24</v>
      </c>
      <c r="F3" s="64" t="s">
        <v>25</v>
      </c>
      <c r="G3" s="64" t="s">
        <v>0</v>
      </c>
      <c r="H3" s="64" t="s">
        <v>24</v>
      </c>
      <c r="I3" s="64" t="s">
        <v>25</v>
      </c>
      <c r="J3" s="64" t="s">
        <v>0</v>
      </c>
      <c r="K3" s="64" t="s">
        <v>24</v>
      </c>
      <c r="L3" s="64" t="s">
        <v>25</v>
      </c>
      <c r="M3" s="64" t="s">
        <v>0</v>
      </c>
      <c r="N3" s="64" t="s">
        <v>24</v>
      </c>
      <c r="O3" s="64" t="s">
        <v>25</v>
      </c>
      <c r="P3" s="64" t="s">
        <v>0</v>
      </c>
      <c r="Q3" s="64" t="s">
        <v>24</v>
      </c>
      <c r="R3" s="64" t="s">
        <v>25</v>
      </c>
      <c r="S3" s="64" t="s">
        <v>0</v>
      </c>
      <c r="T3" s="64" t="s">
        <v>24</v>
      </c>
      <c r="U3" s="64" t="s">
        <v>25</v>
      </c>
      <c r="V3" s="64" t="s">
        <v>0</v>
      </c>
      <c r="W3" s="64" t="s">
        <v>24</v>
      </c>
      <c r="X3" s="64" t="s">
        <v>25</v>
      </c>
      <c r="Y3" s="64" t="s">
        <v>0</v>
      </c>
      <c r="Z3" s="64" t="s">
        <v>24</v>
      </c>
      <c r="AA3" s="64" t="s">
        <v>25</v>
      </c>
      <c r="AB3" s="64" t="s">
        <v>0</v>
      </c>
      <c r="AC3" s="108" t="s">
        <v>26</v>
      </c>
      <c r="AD3" s="109" t="s">
        <v>27</v>
      </c>
      <c r="AE3" s="113" t="s">
        <v>6</v>
      </c>
      <c r="AF3" s="64"/>
      <c r="AG3" s="4" t="s">
        <v>2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</row>
    <row r="4" spans="1:33" s="1" customFormat="1" ht="12.75">
      <c r="A4" s="6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108"/>
      <c r="AD4" s="109"/>
      <c r="AE4" s="113"/>
      <c r="AF4" s="64"/>
      <c r="AG4" s="4"/>
    </row>
    <row r="5" spans="1:48" ht="12.75">
      <c r="A5" s="114">
        <v>1</v>
      </c>
      <c r="B5" s="115" t="s">
        <v>115</v>
      </c>
      <c r="C5" s="115" t="s">
        <v>116</v>
      </c>
      <c r="D5" s="115" t="s">
        <v>118</v>
      </c>
      <c r="E5" s="116">
        <v>3</v>
      </c>
      <c r="F5" s="117">
        <v>895</v>
      </c>
      <c r="G5" s="129">
        <f>ROUND(AG5,4)</f>
        <v>0.3352</v>
      </c>
      <c r="H5" s="116">
        <v>1</v>
      </c>
      <c r="I5" s="117">
        <v>599</v>
      </c>
      <c r="J5" s="129">
        <f>ROUND(AI5,4)</f>
        <v>0.1669</v>
      </c>
      <c r="K5" s="153">
        <v>8</v>
      </c>
      <c r="L5" s="117">
        <v>5599</v>
      </c>
      <c r="M5" s="129">
        <f>ROUND(AK5,4)</f>
        <v>0.1429</v>
      </c>
      <c r="N5" s="153">
        <v>1</v>
      </c>
      <c r="O5" s="117">
        <v>969</v>
      </c>
      <c r="P5" s="129">
        <f>ROUND(AM5,4)</f>
        <v>0.1032</v>
      </c>
      <c r="Q5" s="153"/>
      <c r="R5" s="117">
        <v>0.1</v>
      </c>
      <c r="S5" s="129">
        <f>ROUND(AO5,4)</f>
        <v>0</v>
      </c>
      <c r="T5" s="153"/>
      <c r="U5" s="117">
        <v>0.1</v>
      </c>
      <c r="V5" s="129">
        <f>ROUND(AQ5,4)</f>
        <v>0</v>
      </c>
      <c r="W5" s="153"/>
      <c r="X5" s="117">
        <v>0.1</v>
      </c>
      <c r="Y5" s="129">
        <f>ROUND(AT5,4)</f>
        <v>0</v>
      </c>
      <c r="Z5" s="153"/>
      <c r="AA5" s="117">
        <v>0.1</v>
      </c>
      <c r="AB5" s="129">
        <f>ROUND(AW5,4)</f>
        <v>0</v>
      </c>
      <c r="AC5" s="121">
        <f>COUNT(E5,H5,K5,N5,Q5,T5,W5,Z5)</f>
        <v>4</v>
      </c>
      <c r="AD5" s="122">
        <f>(AH5+AJ5+AL5+AN5+AP5+AR5+AT5+AV5)</f>
        <v>0.7482</v>
      </c>
      <c r="AE5" s="123">
        <v>1</v>
      </c>
      <c r="AF5" s="124"/>
      <c r="AG5" s="11">
        <f>(E5*100)/F5</f>
        <v>0.33519553072625696</v>
      </c>
      <c r="AH5" s="12">
        <f>ROUND(AG5,4)</f>
        <v>0.3352</v>
      </c>
      <c r="AI5" s="11">
        <f>(H5*100)/I5</f>
        <v>0.1669449081803005</v>
      </c>
      <c r="AJ5" s="12">
        <f>ROUND(AI5,4)</f>
        <v>0.1669</v>
      </c>
      <c r="AK5" s="11">
        <f>(K5*100)/L5</f>
        <v>0.14288265761743169</v>
      </c>
      <c r="AL5" s="12">
        <f>ROUND(AK5,4)</f>
        <v>0.1429</v>
      </c>
      <c r="AM5" s="11">
        <f>(N5*100)/O5</f>
        <v>0.10319917440660474</v>
      </c>
      <c r="AN5" s="12">
        <f>ROUND(AM5,4)</f>
        <v>0.1032</v>
      </c>
      <c r="AO5" s="11">
        <f>(Q5*100)/R5</f>
        <v>0</v>
      </c>
      <c r="AP5" s="12">
        <f>ROUND(AO5,4)</f>
        <v>0</v>
      </c>
      <c r="AQ5" s="11">
        <f>(T5*100)/U5</f>
        <v>0</v>
      </c>
      <c r="AR5" s="12">
        <f>ROUND(AQ5,4)</f>
        <v>0</v>
      </c>
      <c r="AS5" s="11">
        <f>(W5*100)/X5</f>
        <v>0</v>
      </c>
      <c r="AT5" s="12">
        <f>ROUND(AS5,4)</f>
        <v>0</v>
      </c>
      <c r="AU5" s="11">
        <f>(Z5*100)/AA5</f>
        <v>0</v>
      </c>
      <c r="AV5" s="12">
        <f>ROUND(AU5,4)</f>
        <v>0</v>
      </c>
    </row>
    <row r="6" spans="1:48" ht="12.75">
      <c r="A6" s="114">
        <v>2</v>
      </c>
      <c r="B6" s="115" t="s">
        <v>173</v>
      </c>
      <c r="C6" s="115" t="s">
        <v>139</v>
      </c>
      <c r="D6" s="115" t="s">
        <v>174</v>
      </c>
      <c r="E6" s="116">
        <v>1</v>
      </c>
      <c r="F6" s="117">
        <v>1171</v>
      </c>
      <c r="G6" s="129">
        <f>ROUND(AG6,4)</f>
        <v>0.0854</v>
      </c>
      <c r="H6" s="116">
        <v>1</v>
      </c>
      <c r="I6" s="117">
        <v>314</v>
      </c>
      <c r="J6" s="129">
        <f>ROUND(AI6,4)</f>
        <v>0.3185</v>
      </c>
      <c r="K6" s="153">
        <v>1</v>
      </c>
      <c r="L6" s="117">
        <v>800</v>
      </c>
      <c r="M6" s="129">
        <f>ROUND(AK6,4)</f>
        <v>0.125</v>
      </c>
      <c r="N6" s="153">
        <v>1</v>
      </c>
      <c r="O6" s="117">
        <v>385</v>
      </c>
      <c r="P6" s="129">
        <f>ROUND(AM6,4)</f>
        <v>0.2597</v>
      </c>
      <c r="Q6" s="153"/>
      <c r="R6" s="117">
        <v>0.1</v>
      </c>
      <c r="S6" s="129">
        <f>ROUND(AO6,4)</f>
        <v>0</v>
      </c>
      <c r="T6" s="153"/>
      <c r="U6" s="117">
        <v>0.1</v>
      </c>
      <c r="V6" s="129">
        <f>ROUND(AQ6,4)</f>
        <v>0</v>
      </c>
      <c r="W6" s="153"/>
      <c r="X6" s="117">
        <v>0.1</v>
      </c>
      <c r="Y6" s="129">
        <f>ROUND(AT6,4)</f>
        <v>0</v>
      </c>
      <c r="Z6" s="153"/>
      <c r="AA6" s="117">
        <v>0.1</v>
      </c>
      <c r="AB6" s="129">
        <f>ROUND(AW6,4)</f>
        <v>0</v>
      </c>
      <c r="AC6" s="121">
        <f>COUNT(E6,H6,K6,N6,Q6,T6,W6,Z6)</f>
        <v>4</v>
      </c>
      <c r="AD6" s="122">
        <f>(AH6+AJ6+AL6+AN6+AP6+AR6+AT6+AV6)</f>
        <v>0.7886</v>
      </c>
      <c r="AE6" s="123">
        <v>2</v>
      </c>
      <c r="AF6" s="124"/>
      <c r="AG6" s="11">
        <f>(E6*100)/F6</f>
        <v>0.08539709649871904</v>
      </c>
      <c r="AH6" s="12">
        <f>ROUND(AG6,4)</f>
        <v>0.0854</v>
      </c>
      <c r="AI6" s="11">
        <f>(H6*100)/I6</f>
        <v>0.3184713375796178</v>
      </c>
      <c r="AJ6" s="12">
        <f>ROUND(AI6,4)</f>
        <v>0.3185</v>
      </c>
      <c r="AK6" s="11">
        <f>(K6*100)/L6</f>
        <v>0.125</v>
      </c>
      <c r="AL6" s="12">
        <f>ROUND(AK6,4)</f>
        <v>0.125</v>
      </c>
      <c r="AM6" s="11">
        <f>(N6*100)/O6</f>
        <v>0.2597402597402597</v>
      </c>
      <c r="AN6" s="12">
        <f>ROUND(AM6,4)</f>
        <v>0.2597</v>
      </c>
      <c r="AO6" s="11">
        <f>(Q6*100)/R6</f>
        <v>0</v>
      </c>
      <c r="AP6" s="12">
        <f>ROUND(AO6,4)</f>
        <v>0</v>
      </c>
      <c r="AQ6" s="11">
        <f>(T6*100)/U6</f>
        <v>0</v>
      </c>
      <c r="AR6" s="12">
        <f>ROUND(AQ6,4)</f>
        <v>0</v>
      </c>
      <c r="AS6" s="11">
        <f>(W6*100)/X6</f>
        <v>0</v>
      </c>
      <c r="AT6" s="12">
        <f>ROUND(AS6,4)</f>
        <v>0</v>
      </c>
      <c r="AU6" s="11">
        <f>(Z6*100)/AA6</f>
        <v>0</v>
      </c>
      <c r="AV6" s="12">
        <f>ROUND(AU6,4)</f>
        <v>0</v>
      </c>
    </row>
    <row r="7" spans="1:48" ht="12.75">
      <c r="A7" s="114">
        <v>3</v>
      </c>
      <c r="B7" s="115" t="s">
        <v>209</v>
      </c>
      <c r="C7" s="115" t="s">
        <v>102</v>
      </c>
      <c r="D7" s="115" t="s">
        <v>167</v>
      </c>
      <c r="E7" s="116">
        <v>1</v>
      </c>
      <c r="F7" s="117">
        <v>1089</v>
      </c>
      <c r="G7" s="129">
        <f>ROUND(AG7,4)</f>
        <v>0.0918</v>
      </c>
      <c r="H7" s="116">
        <v>1</v>
      </c>
      <c r="I7" s="117">
        <v>971</v>
      </c>
      <c r="J7" s="129">
        <f>ROUND(AI7,4)</f>
        <v>0.103</v>
      </c>
      <c r="K7" s="153">
        <v>7</v>
      </c>
      <c r="L7" s="117">
        <v>2157</v>
      </c>
      <c r="M7" s="129">
        <f>ROUND(AK7,4)</f>
        <v>0.3245</v>
      </c>
      <c r="N7" s="153">
        <v>8</v>
      </c>
      <c r="O7" s="117">
        <v>917</v>
      </c>
      <c r="P7" s="129">
        <f>ROUND(AM7,4)</f>
        <v>0.8724</v>
      </c>
      <c r="Q7" s="153"/>
      <c r="R7" s="117">
        <v>0.1</v>
      </c>
      <c r="S7" s="129">
        <f>ROUND(AO7,4)</f>
        <v>0</v>
      </c>
      <c r="T7" s="153"/>
      <c r="U7" s="117">
        <v>0.1</v>
      </c>
      <c r="V7" s="129">
        <f>ROUND(AQ7,4)</f>
        <v>0</v>
      </c>
      <c r="W7" s="153"/>
      <c r="X7" s="117">
        <v>0.1</v>
      </c>
      <c r="Y7" s="129">
        <f>ROUND(AT7,4)</f>
        <v>0</v>
      </c>
      <c r="Z7" s="153"/>
      <c r="AA7" s="117">
        <v>0.1</v>
      </c>
      <c r="AB7" s="129">
        <f>ROUND(AW7,4)</f>
        <v>0</v>
      </c>
      <c r="AC7" s="121">
        <f>COUNT(E7,H7,K7,N7,Q7,T7,W7,Z7)</f>
        <v>4</v>
      </c>
      <c r="AD7" s="122">
        <f>(AH7+AJ7+AL7+AN7+AP7+AR7+AT7+AV7)</f>
        <v>1.3917</v>
      </c>
      <c r="AE7" s="123">
        <v>3</v>
      </c>
      <c r="AF7" s="124"/>
      <c r="AG7" s="13">
        <f>(E7*100)/F7</f>
        <v>0.09182736455463728</v>
      </c>
      <c r="AH7" s="12">
        <f>ROUND(AG7,4)</f>
        <v>0.0918</v>
      </c>
      <c r="AI7" s="11">
        <f>(H7*100)/I7</f>
        <v>0.10298661174047374</v>
      </c>
      <c r="AJ7" s="12">
        <f>ROUND(AI7,4)</f>
        <v>0.103</v>
      </c>
      <c r="AK7" s="11">
        <f>(K7*100)/L7</f>
        <v>0.3245248029670839</v>
      </c>
      <c r="AL7" s="12">
        <f>ROUND(AK7,4)</f>
        <v>0.3245</v>
      </c>
      <c r="AM7" s="11">
        <f>(N7*100)/O7</f>
        <v>0.8724100327153762</v>
      </c>
      <c r="AN7" s="12">
        <f>ROUND(AM7,4)</f>
        <v>0.8724</v>
      </c>
      <c r="AO7" s="11">
        <f>(Q7*100)/R7</f>
        <v>0</v>
      </c>
      <c r="AP7" s="12">
        <f>ROUND(AO7,4)</f>
        <v>0</v>
      </c>
      <c r="AQ7" s="11">
        <f>(T7*100)/U7</f>
        <v>0</v>
      </c>
      <c r="AR7" s="12">
        <f>ROUND(AQ7,4)</f>
        <v>0</v>
      </c>
      <c r="AS7" s="11">
        <f>(W7*100)/X7</f>
        <v>0</v>
      </c>
      <c r="AT7" s="12">
        <f>ROUND(AS7,4)</f>
        <v>0</v>
      </c>
      <c r="AU7" s="11">
        <f>(Z7*100)/AA7</f>
        <v>0</v>
      </c>
      <c r="AV7" s="12">
        <f>ROUND(AU7,4)</f>
        <v>0</v>
      </c>
    </row>
    <row r="8" spans="1:48" s="23" customFormat="1" ht="12.75">
      <c r="A8" s="154"/>
      <c r="B8" s="134"/>
      <c r="C8" s="134"/>
      <c r="D8" s="134"/>
      <c r="E8" s="135"/>
      <c r="F8" s="136"/>
      <c r="G8" s="155"/>
      <c r="H8" s="135"/>
      <c r="I8" s="136"/>
      <c r="J8" s="155"/>
      <c r="K8" s="134"/>
      <c r="L8" s="136"/>
      <c r="M8" s="155"/>
      <c r="N8" s="134"/>
      <c r="O8" s="136"/>
      <c r="P8" s="155"/>
      <c r="Q8" s="134"/>
      <c r="R8" s="136"/>
      <c r="S8" s="155"/>
      <c r="T8" s="134"/>
      <c r="U8" s="136"/>
      <c r="V8" s="155"/>
      <c r="W8" s="134"/>
      <c r="X8" s="136"/>
      <c r="Y8" s="155"/>
      <c r="Z8" s="134"/>
      <c r="AA8" s="136"/>
      <c r="AB8" s="155"/>
      <c r="AC8" s="137"/>
      <c r="AD8" s="156"/>
      <c r="AE8" s="157"/>
      <c r="AF8" s="140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</row>
    <row r="9" spans="1:48" s="22" customFormat="1" ht="15.75">
      <c r="A9" s="158"/>
      <c r="B9" s="95" t="s">
        <v>32</v>
      </c>
      <c r="C9" s="105"/>
      <c r="D9" s="105"/>
      <c r="E9" s="94"/>
      <c r="F9" s="142"/>
      <c r="G9" s="159"/>
      <c r="H9" s="94"/>
      <c r="I9" s="142"/>
      <c r="J9" s="159"/>
      <c r="K9" s="105"/>
      <c r="L9" s="142"/>
      <c r="M9" s="159"/>
      <c r="N9" s="105"/>
      <c r="O9" s="142"/>
      <c r="P9" s="159"/>
      <c r="Q9" s="105"/>
      <c r="R9" s="142"/>
      <c r="S9" s="159"/>
      <c r="T9" s="105"/>
      <c r="U9" s="142"/>
      <c r="V9" s="159"/>
      <c r="W9" s="105"/>
      <c r="X9" s="142"/>
      <c r="Y9" s="159"/>
      <c r="Z9" s="105"/>
      <c r="AA9" s="142"/>
      <c r="AB9" s="159"/>
      <c r="AC9" s="143"/>
      <c r="AD9" s="138"/>
      <c r="AE9" s="160"/>
      <c r="AF9" s="145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</row>
    <row r="10" spans="1:48" s="24" customFormat="1" ht="12.75">
      <c r="A10" s="161"/>
      <c r="B10" s="147"/>
      <c r="C10" s="147"/>
      <c r="D10" s="147"/>
      <c r="E10" s="148"/>
      <c r="F10" s="149"/>
      <c r="G10" s="162"/>
      <c r="H10" s="148"/>
      <c r="I10" s="149"/>
      <c r="J10" s="162"/>
      <c r="K10" s="147"/>
      <c r="L10" s="149"/>
      <c r="M10" s="162"/>
      <c r="N10" s="147"/>
      <c r="O10" s="149"/>
      <c r="P10" s="162"/>
      <c r="Q10" s="147"/>
      <c r="R10" s="149"/>
      <c r="S10" s="162"/>
      <c r="T10" s="147"/>
      <c r="U10" s="149"/>
      <c r="V10" s="162"/>
      <c r="W10" s="147"/>
      <c r="X10" s="149"/>
      <c r="Y10" s="162"/>
      <c r="Z10" s="147"/>
      <c r="AA10" s="149"/>
      <c r="AB10" s="162"/>
      <c r="AC10" s="150"/>
      <c r="AD10" s="163"/>
      <c r="AE10" s="164"/>
      <c r="AF10" s="152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</row>
    <row r="11" spans="1:48" ht="12.75">
      <c r="A11" s="114">
        <v>1</v>
      </c>
      <c r="B11" s="125" t="s">
        <v>209</v>
      </c>
      <c r="C11" s="125" t="s">
        <v>102</v>
      </c>
      <c r="D11" s="125" t="s">
        <v>166</v>
      </c>
      <c r="E11" s="126">
        <v>5</v>
      </c>
      <c r="F11" s="127">
        <v>3516</v>
      </c>
      <c r="G11" s="129">
        <f>ROUND(AG11,4)</f>
        <v>0.1422</v>
      </c>
      <c r="H11" s="126">
        <v>2</v>
      </c>
      <c r="I11" s="127">
        <v>1633</v>
      </c>
      <c r="J11" s="129">
        <f>ROUND(AI11,4)</f>
        <v>0.1225</v>
      </c>
      <c r="K11" s="130">
        <v>5</v>
      </c>
      <c r="L11" s="127">
        <v>1319</v>
      </c>
      <c r="M11" s="129">
        <f>ROUND(AK11,4)</f>
        <v>0.3791</v>
      </c>
      <c r="N11" s="130">
        <v>8</v>
      </c>
      <c r="O11" s="127">
        <v>2157</v>
      </c>
      <c r="P11" s="129">
        <f>ROUND(AM11,4)</f>
        <v>0.3709</v>
      </c>
      <c r="Q11" s="130"/>
      <c r="R11" s="127">
        <v>0.1</v>
      </c>
      <c r="S11" s="129">
        <f>ROUND(AO11,4)</f>
        <v>0</v>
      </c>
      <c r="T11" s="130"/>
      <c r="U11" s="127">
        <v>0.1</v>
      </c>
      <c r="V11" s="129">
        <f>ROUND(AQ11,4)</f>
        <v>0</v>
      </c>
      <c r="W11" s="130"/>
      <c r="X11" s="127">
        <v>0.1</v>
      </c>
      <c r="Y11" s="129">
        <f>ROUND(AT11,4)</f>
        <v>0</v>
      </c>
      <c r="Z11" s="130"/>
      <c r="AA11" s="127">
        <v>0.1</v>
      </c>
      <c r="AB11" s="129">
        <f>ROUND(AW11,4)</f>
        <v>0</v>
      </c>
      <c r="AC11" s="131">
        <f>COUNT(E11,H11,K11,N11,Q11,T11,W11,Z11)</f>
        <v>4</v>
      </c>
      <c r="AD11" s="132">
        <f>(AH11+AJ11+AL11+AN11+AP11+AR11+AT11+AV11)</f>
        <v>1.0147</v>
      </c>
      <c r="AE11" s="123">
        <v>1</v>
      </c>
      <c r="AF11" s="124"/>
      <c r="AG11" s="13">
        <f aca="true" t="shared" si="0" ref="AG11:AG19">(E11*100)/F11</f>
        <v>0.1422070534698521</v>
      </c>
      <c r="AH11" s="12">
        <f aca="true" t="shared" si="1" ref="AH11:AH19">ROUND(AG11,4)</f>
        <v>0.1422</v>
      </c>
      <c r="AI11" s="11">
        <f aca="true" t="shared" si="2" ref="AI11:AI19">(H11*100)/I11</f>
        <v>0.1224739742804654</v>
      </c>
      <c r="AJ11" s="12">
        <f aca="true" t="shared" si="3" ref="AJ11:AJ19">ROUND(AI11,4)</f>
        <v>0.1225</v>
      </c>
      <c r="AK11" s="11">
        <f aca="true" t="shared" si="4" ref="AK11:AK19">(K11*100)/L11</f>
        <v>0.37907505686125853</v>
      </c>
      <c r="AL11" s="12">
        <f aca="true" t="shared" si="5" ref="AL11:AL19">ROUND(AK11,4)</f>
        <v>0.3791</v>
      </c>
      <c r="AM11" s="11">
        <f aca="true" t="shared" si="6" ref="AM11:AM19">(N11*100)/O11</f>
        <v>0.3708854891052388</v>
      </c>
      <c r="AN11" s="12">
        <f aca="true" t="shared" si="7" ref="AN11:AN19">ROUND(AM11,4)</f>
        <v>0.3709</v>
      </c>
      <c r="AO11" s="11">
        <f aca="true" t="shared" si="8" ref="AO11:AO19">(Q11*100)/R11</f>
        <v>0</v>
      </c>
      <c r="AP11" s="12">
        <f aca="true" t="shared" si="9" ref="AP11:AP19">ROUND(AO11,4)</f>
        <v>0</v>
      </c>
      <c r="AQ11" s="11">
        <f aca="true" t="shared" si="10" ref="AQ11:AQ19">(T11*100)/U11</f>
        <v>0</v>
      </c>
      <c r="AR11" s="12">
        <f aca="true" t="shared" si="11" ref="AR11:AR19">ROUND(AQ11,4)</f>
        <v>0</v>
      </c>
      <c r="AS11" s="11">
        <f aca="true" t="shared" si="12" ref="AS11:AS19">(W11*100)/X11</f>
        <v>0</v>
      </c>
      <c r="AT11" s="12">
        <f aca="true" t="shared" si="13" ref="AT11:AT19">ROUND(AS11,4)</f>
        <v>0</v>
      </c>
      <c r="AU11" s="11">
        <f aca="true" t="shared" si="14" ref="AU11:AU19">(Z11*100)/AA11</f>
        <v>0</v>
      </c>
      <c r="AV11" s="12">
        <f aca="true" t="shared" si="15" ref="AV11:AV19">ROUND(AU11,4)</f>
        <v>0</v>
      </c>
    </row>
    <row r="12" spans="1:48" ht="12.75">
      <c r="A12" s="114">
        <v>2</v>
      </c>
      <c r="B12" s="115" t="s">
        <v>209</v>
      </c>
      <c r="C12" s="115" t="s">
        <v>102</v>
      </c>
      <c r="D12" s="115" t="s">
        <v>165</v>
      </c>
      <c r="E12" s="116">
        <v>1</v>
      </c>
      <c r="F12" s="117">
        <v>3516</v>
      </c>
      <c r="G12" s="129">
        <f>ROUND(AG12,4)</f>
        <v>0.0284</v>
      </c>
      <c r="H12" s="116">
        <v>2</v>
      </c>
      <c r="I12" s="117">
        <v>1378</v>
      </c>
      <c r="J12" s="129">
        <f>ROUND(AI12,4)</f>
        <v>0.1451</v>
      </c>
      <c r="K12" s="153">
        <v>4</v>
      </c>
      <c r="L12" s="117">
        <v>1319</v>
      </c>
      <c r="M12" s="129">
        <f>ROUND(AK12,4)</f>
        <v>0.3033</v>
      </c>
      <c r="N12" s="153">
        <v>21</v>
      </c>
      <c r="O12" s="117">
        <v>2157</v>
      </c>
      <c r="P12" s="129">
        <f>ROUND(AM12,4)</f>
        <v>0.9736</v>
      </c>
      <c r="Q12" s="153"/>
      <c r="R12" s="117">
        <v>0.1</v>
      </c>
      <c r="S12" s="129">
        <f>ROUND(AO12,4)</f>
        <v>0</v>
      </c>
      <c r="T12" s="153"/>
      <c r="U12" s="117">
        <v>0.1</v>
      </c>
      <c r="V12" s="129">
        <f>ROUND(AQ12,4)</f>
        <v>0</v>
      </c>
      <c r="W12" s="153"/>
      <c r="X12" s="117">
        <v>0.1</v>
      </c>
      <c r="Y12" s="129">
        <f>ROUND(AT12,4)</f>
        <v>0</v>
      </c>
      <c r="Z12" s="153"/>
      <c r="AA12" s="117">
        <v>0.1</v>
      </c>
      <c r="AB12" s="129">
        <f>ROUND(AW12,4)</f>
        <v>0</v>
      </c>
      <c r="AC12" s="121">
        <f>COUNT(E12,H12,K12,N12,Q12,T12,W12,Z12)</f>
        <v>4</v>
      </c>
      <c r="AD12" s="122">
        <f>(AH12+AJ12+AL12+AN12+AP12+AR12+AT12+AV12)</f>
        <v>1.4504000000000001</v>
      </c>
      <c r="AE12" s="123">
        <v>2</v>
      </c>
      <c r="AF12" s="124"/>
      <c r="AG12" s="13">
        <f t="shared" si="0"/>
        <v>0.02844141069397042</v>
      </c>
      <c r="AH12" s="12">
        <f t="shared" si="1"/>
        <v>0.0284</v>
      </c>
      <c r="AI12" s="11">
        <f t="shared" si="2"/>
        <v>0.14513788098693758</v>
      </c>
      <c r="AJ12" s="12">
        <f t="shared" si="3"/>
        <v>0.1451</v>
      </c>
      <c r="AK12" s="11">
        <f t="shared" si="4"/>
        <v>0.3032600454890068</v>
      </c>
      <c r="AL12" s="12">
        <f t="shared" si="5"/>
        <v>0.3033</v>
      </c>
      <c r="AM12" s="11">
        <f t="shared" si="6"/>
        <v>0.9735744089012517</v>
      </c>
      <c r="AN12" s="12">
        <f t="shared" si="7"/>
        <v>0.9736</v>
      </c>
      <c r="AO12" s="11">
        <f t="shared" si="8"/>
        <v>0</v>
      </c>
      <c r="AP12" s="12">
        <f t="shared" si="9"/>
        <v>0</v>
      </c>
      <c r="AQ12" s="11">
        <f t="shared" si="10"/>
        <v>0</v>
      </c>
      <c r="AR12" s="12">
        <f t="shared" si="11"/>
        <v>0</v>
      </c>
      <c r="AS12" s="11">
        <f t="shared" si="12"/>
        <v>0</v>
      </c>
      <c r="AT12" s="12">
        <f t="shared" si="13"/>
        <v>0</v>
      </c>
      <c r="AU12" s="11">
        <f t="shared" si="14"/>
        <v>0</v>
      </c>
      <c r="AV12" s="12">
        <f t="shared" si="15"/>
        <v>0</v>
      </c>
    </row>
    <row r="13" spans="1:48" ht="12.75">
      <c r="A13" s="114">
        <v>3</v>
      </c>
      <c r="B13" s="115" t="s">
        <v>156</v>
      </c>
      <c r="C13" s="115" t="s">
        <v>157</v>
      </c>
      <c r="D13" s="115" t="s">
        <v>158</v>
      </c>
      <c r="E13" s="116">
        <v>2</v>
      </c>
      <c r="F13" s="117">
        <v>485</v>
      </c>
      <c r="G13" s="129">
        <f>ROUND(AG13,4)</f>
        <v>0.4124</v>
      </c>
      <c r="H13" s="116">
        <v>2</v>
      </c>
      <c r="I13" s="117">
        <v>1040</v>
      </c>
      <c r="J13" s="129">
        <f>ROUND(AI13,4)</f>
        <v>0.1923</v>
      </c>
      <c r="K13" s="153">
        <v>5</v>
      </c>
      <c r="L13" s="117">
        <v>923</v>
      </c>
      <c r="M13" s="129">
        <f>ROUND(AK13,4)</f>
        <v>0.5417</v>
      </c>
      <c r="N13" s="153">
        <v>5</v>
      </c>
      <c r="O13" s="117">
        <v>1146</v>
      </c>
      <c r="P13" s="129">
        <f>ROUND(AM13,4)</f>
        <v>0.4363</v>
      </c>
      <c r="Q13" s="153"/>
      <c r="R13" s="117">
        <v>0.1</v>
      </c>
      <c r="S13" s="129">
        <f>ROUND(AO13,4)</f>
        <v>0</v>
      </c>
      <c r="T13" s="153"/>
      <c r="U13" s="117">
        <v>0.1</v>
      </c>
      <c r="V13" s="129">
        <f>ROUND(AQ13,4)</f>
        <v>0</v>
      </c>
      <c r="W13" s="153"/>
      <c r="X13" s="117">
        <v>0.1</v>
      </c>
      <c r="Y13" s="129">
        <f>ROUND(AT13,4)</f>
        <v>0</v>
      </c>
      <c r="Z13" s="153"/>
      <c r="AA13" s="117">
        <v>0.1</v>
      </c>
      <c r="AB13" s="129">
        <f>ROUND(AW13,4)</f>
        <v>0</v>
      </c>
      <c r="AC13" s="121">
        <f>COUNT(E13,H13,K13,N13,Q13,T13,W13,Z13)</f>
        <v>4</v>
      </c>
      <c r="AD13" s="122">
        <f>(AH13+AJ13+AL13+AN13+AP13+AR13+AT13+AV13)</f>
        <v>1.5827</v>
      </c>
      <c r="AE13" s="123">
        <v>3</v>
      </c>
      <c r="AF13" s="124"/>
      <c r="AG13" s="13">
        <f t="shared" si="0"/>
        <v>0.41237113402061853</v>
      </c>
      <c r="AH13" s="12">
        <f t="shared" si="1"/>
        <v>0.4124</v>
      </c>
      <c r="AI13" s="11">
        <f t="shared" si="2"/>
        <v>0.19230769230769232</v>
      </c>
      <c r="AJ13" s="12">
        <f t="shared" si="3"/>
        <v>0.1923</v>
      </c>
      <c r="AK13" s="11">
        <f t="shared" si="4"/>
        <v>0.5417118093174431</v>
      </c>
      <c r="AL13" s="12">
        <f t="shared" si="5"/>
        <v>0.5417</v>
      </c>
      <c r="AM13" s="11">
        <f t="shared" si="6"/>
        <v>0.4363001745200698</v>
      </c>
      <c r="AN13" s="12">
        <f t="shared" si="7"/>
        <v>0.4363</v>
      </c>
      <c r="AO13" s="11">
        <f t="shared" si="8"/>
        <v>0</v>
      </c>
      <c r="AP13" s="12">
        <f t="shared" si="9"/>
        <v>0</v>
      </c>
      <c r="AQ13" s="11">
        <f t="shared" si="10"/>
        <v>0</v>
      </c>
      <c r="AR13" s="12">
        <f t="shared" si="11"/>
        <v>0</v>
      </c>
      <c r="AS13" s="11">
        <f t="shared" si="12"/>
        <v>0</v>
      </c>
      <c r="AT13" s="12">
        <f t="shared" si="13"/>
        <v>0</v>
      </c>
      <c r="AU13" s="11">
        <f t="shared" si="14"/>
        <v>0</v>
      </c>
      <c r="AV13" s="12">
        <f t="shared" si="15"/>
        <v>0</v>
      </c>
    </row>
    <row r="14" spans="1:48" s="23" customFormat="1" ht="12.75">
      <c r="A14" s="154"/>
      <c r="B14" s="134"/>
      <c r="C14" s="134"/>
      <c r="D14" s="134"/>
      <c r="E14" s="135"/>
      <c r="F14" s="136"/>
      <c r="G14" s="155"/>
      <c r="H14" s="135"/>
      <c r="I14" s="136"/>
      <c r="J14" s="155"/>
      <c r="K14" s="134"/>
      <c r="L14" s="136"/>
      <c r="M14" s="155"/>
      <c r="N14" s="134"/>
      <c r="O14" s="136"/>
      <c r="P14" s="155"/>
      <c r="Q14" s="134"/>
      <c r="R14" s="136"/>
      <c r="S14" s="155"/>
      <c r="T14" s="134"/>
      <c r="U14" s="136"/>
      <c r="V14" s="155"/>
      <c r="W14" s="134"/>
      <c r="X14" s="136"/>
      <c r="Y14" s="155"/>
      <c r="Z14" s="134"/>
      <c r="AA14" s="136"/>
      <c r="AB14" s="155"/>
      <c r="AC14" s="137"/>
      <c r="AD14" s="156"/>
      <c r="AE14" s="157"/>
      <c r="AF14" s="140"/>
      <c r="AG14" s="13" t="e">
        <f t="shared" si="0"/>
        <v>#DIV/0!</v>
      </c>
      <c r="AH14" s="12" t="e">
        <f t="shared" si="1"/>
        <v>#DIV/0!</v>
      </c>
      <c r="AI14" s="11" t="e">
        <f t="shared" si="2"/>
        <v>#DIV/0!</v>
      </c>
      <c r="AJ14" s="12" t="e">
        <f t="shared" si="3"/>
        <v>#DIV/0!</v>
      </c>
      <c r="AK14" s="11" t="e">
        <f t="shared" si="4"/>
        <v>#DIV/0!</v>
      </c>
      <c r="AL14" s="12" t="e">
        <f t="shared" si="5"/>
        <v>#DIV/0!</v>
      </c>
      <c r="AM14" s="11" t="e">
        <f t="shared" si="6"/>
        <v>#DIV/0!</v>
      </c>
      <c r="AN14" s="12" t="e">
        <f t="shared" si="7"/>
        <v>#DIV/0!</v>
      </c>
      <c r="AO14" s="11" t="e">
        <f t="shared" si="8"/>
        <v>#DIV/0!</v>
      </c>
      <c r="AP14" s="12" t="e">
        <f t="shared" si="9"/>
        <v>#DIV/0!</v>
      </c>
      <c r="AQ14" s="11" t="e">
        <f t="shared" si="10"/>
        <v>#DIV/0!</v>
      </c>
      <c r="AR14" s="12" t="e">
        <f t="shared" si="11"/>
        <v>#DIV/0!</v>
      </c>
      <c r="AS14" s="11" t="e">
        <f t="shared" si="12"/>
        <v>#DIV/0!</v>
      </c>
      <c r="AT14" s="12" t="e">
        <f t="shared" si="13"/>
        <v>#DIV/0!</v>
      </c>
      <c r="AU14" s="11" t="e">
        <f t="shared" si="14"/>
        <v>#DIV/0!</v>
      </c>
      <c r="AV14" s="12" t="e">
        <f t="shared" si="15"/>
        <v>#DIV/0!</v>
      </c>
    </row>
    <row r="15" spans="1:48" s="22" customFormat="1" ht="15.75">
      <c r="A15" s="158"/>
      <c r="B15" s="95" t="s">
        <v>34</v>
      </c>
      <c r="C15" s="105"/>
      <c r="D15" s="105"/>
      <c r="E15" s="94"/>
      <c r="F15" s="142"/>
      <c r="G15" s="159"/>
      <c r="H15" s="94"/>
      <c r="I15" s="142"/>
      <c r="J15" s="159"/>
      <c r="K15" s="105"/>
      <c r="L15" s="142"/>
      <c r="M15" s="159"/>
      <c r="N15" s="105"/>
      <c r="O15" s="142"/>
      <c r="P15" s="159"/>
      <c r="Q15" s="105"/>
      <c r="R15" s="142"/>
      <c r="S15" s="159"/>
      <c r="T15" s="105"/>
      <c r="U15" s="142"/>
      <c r="V15" s="159"/>
      <c r="W15" s="105"/>
      <c r="X15" s="142"/>
      <c r="Y15" s="159"/>
      <c r="Z15" s="105"/>
      <c r="AA15" s="142"/>
      <c r="AB15" s="159"/>
      <c r="AC15" s="143"/>
      <c r="AD15" s="138"/>
      <c r="AE15" s="160"/>
      <c r="AF15" s="145"/>
      <c r="AG15" s="13" t="e">
        <f t="shared" si="0"/>
        <v>#DIV/0!</v>
      </c>
      <c r="AH15" s="12" t="e">
        <f t="shared" si="1"/>
        <v>#DIV/0!</v>
      </c>
      <c r="AI15" s="11" t="e">
        <f t="shared" si="2"/>
        <v>#DIV/0!</v>
      </c>
      <c r="AJ15" s="12" t="e">
        <f t="shared" si="3"/>
        <v>#DIV/0!</v>
      </c>
      <c r="AK15" s="11" t="e">
        <f t="shared" si="4"/>
        <v>#DIV/0!</v>
      </c>
      <c r="AL15" s="12" t="e">
        <f t="shared" si="5"/>
        <v>#DIV/0!</v>
      </c>
      <c r="AM15" s="11" t="e">
        <f t="shared" si="6"/>
        <v>#DIV/0!</v>
      </c>
      <c r="AN15" s="12" t="e">
        <f t="shared" si="7"/>
        <v>#DIV/0!</v>
      </c>
      <c r="AO15" s="11" t="e">
        <f t="shared" si="8"/>
        <v>#DIV/0!</v>
      </c>
      <c r="AP15" s="12" t="e">
        <f t="shared" si="9"/>
        <v>#DIV/0!</v>
      </c>
      <c r="AQ15" s="11" t="e">
        <f t="shared" si="10"/>
        <v>#DIV/0!</v>
      </c>
      <c r="AR15" s="12" t="e">
        <f t="shared" si="11"/>
        <v>#DIV/0!</v>
      </c>
      <c r="AS15" s="11" t="e">
        <f t="shared" si="12"/>
        <v>#DIV/0!</v>
      </c>
      <c r="AT15" s="12" t="e">
        <f t="shared" si="13"/>
        <v>#DIV/0!</v>
      </c>
      <c r="AU15" s="11" t="e">
        <f t="shared" si="14"/>
        <v>#DIV/0!</v>
      </c>
      <c r="AV15" s="12" t="e">
        <f t="shared" si="15"/>
        <v>#DIV/0!</v>
      </c>
    </row>
    <row r="16" spans="1:48" s="24" customFormat="1" ht="12.75">
      <c r="A16" s="161"/>
      <c r="B16" s="147"/>
      <c r="C16" s="147"/>
      <c r="D16" s="147"/>
      <c r="E16" s="148"/>
      <c r="F16" s="149"/>
      <c r="G16" s="162"/>
      <c r="H16" s="148"/>
      <c r="I16" s="149"/>
      <c r="J16" s="162"/>
      <c r="K16" s="147"/>
      <c r="L16" s="149"/>
      <c r="M16" s="162"/>
      <c r="N16" s="147"/>
      <c r="O16" s="149"/>
      <c r="P16" s="162"/>
      <c r="Q16" s="147"/>
      <c r="R16" s="149"/>
      <c r="S16" s="162"/>
      <c r="T16" s="147"/>
      <c r="U16" s="149"/>
      <c r="V16" s="162"/>
      <c r="W16" s="147"/>
      <c r="X16" s="149"/>
      <c r="Y16" s="162"/>
      <c r="Z16" s="147"/>
      <c r="AA16" s="149"/>
      <c r="AB16" s="162"/>
      <c r="AC16" s="150"/>
      <c r="AD16" s="163"/>
      <c r="AE16" s="164"/>
      <c r="AF16" s="152"/>
      <c r="AG16" s="13" t="e">
        <f t="shared" si="0"/>
        <v>#DIV/0!</v>
      </c>
      <c r="AH16" s="12" t="e">
        <f t="shared" si="1"/>
        <v>#DIV/0!</v>
      </c>
      <c r="AI16" s="11" t="e">
        <f t="shared" si="2"/>
        <v>#DIV/0!</v>
      </c>
      <c r="AJ16" s="12" t="e">
        <f t="shared" si="3"/>
        <v>#DIV/0!</v>
      </c>
      <c r="AK16" s="11" t="e">
        <f t="shared" si="4"/>
        <v>#DIV/0!</v>
      </c>
      <c r="AL16" s="12" t="e">
        <f t="shared" si="5"/>
        <v>#DIV/0!</v>
      </c>
      <c r="AM16" s="11" t="e">
        <f t="shared" si="6"/>
        <v>#DIV/0!</v>
      </c>
      <c r="AN16" s="12" t="e">
        <f t="shared" si="7"/>
        <v>#DIV/0!</v>
      </c>
      <c r="AO16" s="11" t="e">
        <f t="shared" si="8"/>
        <v>#DIV/0!</v>
      </c>
      <c r="AP16" s="12" t="e">
        <f t="shared" si="9"/>
        <v>#DIV/0!</v>
      </c>
      <c r="AQ16" s="11" t="e">
        <f t="shared" si="10"/>
        <v>#DIV/0!</v>
      </c>
      <c r="AR16" s="12" t="e">
        <f t="shared" si="11"/>
        <v>#DIV/0!</v>
      </c>
      <c r="AS16" s="11" t="e">
        <f t="shared" si="12"/>
        <v>#DIV/0!</v>
      </c>
      <c r="AT16" s="12" t="e">
        <f t="shared" si="13"/>
        <v>#DIV/0!</v>
      </c>
      <c r="AU16" s="11" t="e">
        <f t="shared" si="14"/>
        <v>#DIV/0!</v>
      </c>
      <c r="AV16" s="12" t="e">
        <f t="shared" si="15"/>
        <v>#DIV/0!</v>
      </c>
    </row>
    <row r="17" spans="1:48" ht="12.75">
      <c r="A17" s="114">
        <v>1</v>
      </c>
      <c r="B17" s="125" t="s">
        <v>98</v>
      </c>
      <c r="C17" s="125" t="s">
        <v>95</v>
      </c>
      <c r="D17" s="125" t="s">
        <v>99</v>
      </c>
      <c r="E17" s="126">
        <v>5</v>
      </c>
      <c r="F17" s="127">
        <v>981</v>
      </c>
      <c r="G17" s="129">
        <f>ROUND(AG17,4)</f>
        <v>0.5097</v>
      </c>
      <c r="H17" s="126">
        <v>1</v>
      </c>
      <c r="I17" s="127">
        <v>633</v>
      </c>
      <c r="J17" s="129">
        <f>ROUND(AI17,4)</f>
        <v>0.158</v>
      </c>
      <c r="K17" s="130">
        <v>2</v>
      </c>
      <c r="L17" s="127">
        <v>5194</v>
      </c>
      <c r="M17" s="129">
        <f>ROUND(AK17,4)</f>
        <v>0.0385</v>
      </c>
      <c r="N17" s="165"/>
      <c r="O17" s="127">
        <v>0.1</v>
      </c>
      <c r="P17" s="129">
        <f>ROUND(AM17,4)</f>
        <v>0</v>
      </c>
      <c r="Q17" s="130"/>
      <c r="R17" s="127">
        <v>0.1</v>
      </c>
      <c r="S17" s="129">
        <f>ROUND(AO17,4)</f>
        <v>0</v>
      </c>
      <c r="T17" s="130"/>
      <c r="U17" s="127">
        <v>0.1</v>
      </c>
      <c r="V17" s="129">
        <f>ROUND(AQ17,4)</f>
        <v>0</v>
      </c>
      <c r="W17" s="130"/>
      <c r="X17" s="127">
        <v>0.1</v>
      </c>
      <c r="Y17" s="129">
        <f>ROUND(AT17,4)</f>
        <v>0</v>
      </c>
      <c r="Z17" s="130"/>
      <c r="AA17" s="127">
        <v>0.1</v>
      </c>
      <c r="AB17" s="129">
        <f>ROUND(AW17,4)</f>
        <v>0</v>
      </c>
      <c r="AC17" s="131">
        <f>COUNT(E17,H17,K17,N17,Q17,T17,W17,Z17)</f>
        <v>3</v>
      </c>
      <c r="AD17" s="132">
        <f>(AH17+AJ17+AL17+AN17+AP17+AR17+AT17+AV17)</f>
        <v>0.7062</v>
      </c>
      <c r="AE17" s="123">
        <v>1</v>
      </c>
      <c r="AF17" s="64"/>
      <c r="AG17" s="13">
        <f t="shared" si="0"/>
        <v>0.509683995922528</v>
      </c>
      <c r="AH17" s="12">
        <f t="shared" si="1"/>
        <v>0.5097</v>
      </c>
      <c r="AI17" s="11">
        <f t="shared" si="2"/>
        <v>0.1579778830963665</v>
      </c>
      <c r="AJ17" s="12">
        <f t="shared" si="3"/>
        <v>0.158</v>
      </c>
      <c r="AK17" s="11">
        <f t="shared" si="4"/>
        <v>0.03850596842510589</v>
      </c>
      <c r="AL17" s="12">
        <f t="shared" si="5"/>
        <v>0.0385</v>
      </c>
      <c r="AM17" s="11">
        <f t="shared" si="6"/>
        <v>0</v>
      </c>
      <c r="AN17" s="12">
        <f t="shared" si="7"/>
        <v>0</v>
      </c>
      <c r="AO17" s="11">
        <f t="shared" si="8"/>
        <v>0</v>
      </c>
      <c r="AP17" s="12">
        <f t="shared" si="9"/>
        <v>0</v>
      </c>
      <c r="AQ17" s="11">
        <f t="shared" si="10"/>
        <v>0</v>
      </c>
      <c r="AR17" s="12">
        <f t="shared" si="11"/>
        <v>0</v>
      </c>
      <c r="AS17" s="11">
        <f t="shared" si="12"/>
        <v>0</v>
      </c>
      <c r="AT17" s="12">
        <f t="shared" si="13"/>
        <v>0</v>
      </c>
      <c r="AU17" s="11">
        <f t="shared" si="14"/>
        <v>0</v>
      </c>
      <c r="AV17" s="12">
        <f t="shared" si="15"/>
        <v>0</v>
      </c>
    </row>
    <row r="18" spans="1:48" ht="12.75">
      <c r="A18" s="114">
        <v>2</v>
      </c>
      <c r="B18" s="115" t="s">
        <v>178</v>
      </c>
      <c r="C18" s="115" t="s">
        <v>179</v>
      </c>
      <c r="D18" s="115" t="s">
        <v>180</v>
      </c>
      <c r="E18" s="116">
        <v>13</v>
      </c>
      <c r="F18" s="117">
        <v>1962</v>
      </c>
      <c r="G18" s="129">
        <f>ROUND(AG18,4)</f>
        <v>0.6626</v>
      </c>
      <c r="H18" s="116">
        <v>2</v>
      </c>
      <c r="I18" s="117">
        <v>331</v>
      </c>
      <c r="J18" s="129">
        <f>ROUND(AI18,4)</f>
        <v>0.6042</v>
      </c>
      <c r="K18" s="153">
        <v>10</v>
      </c>
      <c r="L18" s="117">
        <v>2010</v>
      </c>
      <c r="M18" s="129">
        <f>ROUND(AK18,4)</f>
        <v>0.4975</v>
      </c>
      <c r="N18" s="166"/>
      <c r="O18" s="117">
        <v>0.1</v>
      </c>
      <c r="P18" s="129">
        <f>ROUND(AM18,4)</f>
        <v>0</v>
      </c>
      <c r="Q18" s="153"/>
      <c r="R18" s="117">
        <v>0.1</v>
      </c>
      <c r="S18" s="129">
        <f>ROUND(AO18,4)</f>
        <v>0</v>
      </c>
      <c r="T18" s="153"/>
      <c r="U18" s="117">
        <v>0.1</v>
      </c>
      <c r="V18" s="129">
        <f>ROUND(AQ18,4)</f>
        <v>0</v>
      </c>
      <c r="W18" s="153"/>
      <c r="X18" s="117">
        <v>0.1</v>
      </c>
      <c r="Y18" s="129">
        <f>ROUND(AT18,4)</f>
        <v>0</v>
      </c>
      <c r="Z18" s="153"/>
      <c r="AA18" s="117">
        <v>0.1</v>
      </c>
      <c r="AB18" s="129">
        <f>ROUND(AW18,4)</f>
        <v>0</v>
      </c>
      <c r="AC18" s="121">
        <f>COUNT(E18,H18,K18,N18,Q18,T18,W18,Z18)</f>
        <v>3</v>
      </c>
      <c r="AD18" s="122">
        <f>(AH18+AJ18+AL18+AN18+AP18+AR18+AT18+AV18)</f>
        <v>1.7643</v>
      </c>
      <c r="AE18" s="123">
        <v>2</v>
      </c>
      <c r="AF18" s="64"/>
      <c r="AG18" s="13">
        <f t="shared" si="0"/>
        <v>0.6625891946992865</v>
      </c>
      <c r="AH18" s="12">
        <f t="shared" si="1"/>
        <v>0.6626</v>
      </c>
      <c r="AI18" s="11">
        <f t="shared" si="2"/>
        <v>0.6042296072507553</v>
      </c>
      <c r="AJ18" s="12">
        <f t="shared" si="3"/>
        <v>0.6042</v>
      </c>
      <c r="AK18" s="11">
        <f t="shared" si="4"/>
        <v>0.4975124378109453</v>
      </c>
      <c r="AL18" s="12">
        <f t="shared" si="5"/>
        <v>0.4975</v>
      </c>
      <c r="AM18" s="11">
        <f t="shared" si="6"/>
        <v>0</v>
      </c>
      <c r="AN18" s="12">
        <f t="shared" si="7"/>
        <v>0</v>
      </c>
      <c r="AO18" s="11">
        <f t="shared" si="8"/>
        <v>0</v>
      </c>
      <c r="AP18" s="12">
        <f t="shared" si="9"/>
        <v>0</v>
      </c>
      <c r="AQ18" s="11">
        <f t="shared" si="10"/>
        <v>0</v>
      </c>
      <c r="AR18" s="12">
        <f t="shared" si="11"/>
        <v>0</v>
      </c>
      <c r="AS18" s="11">
        <f t="shared" si="12"/>
        <v>0</v>
      </c>
      <c r="AT18" s="12">
        <f t="shared" si="13"/>
        <v>0</v>
      </c>
      <c r="AU18" s="11">
        <f t="shared" si="14"/>
        <v>0</v>
      </c>
      <c r="AV18" s="12">
        <f t="shared" si="15"/>
        <v>0</v>
      </c>
    </row>
    <row r="19" spans="1:48" ht="12.75">
      <c r="A19" s="114">
        <v>3</v>
      </c>
      <c r="B19" s="115" t="s">
        <v>115</v>
      </c>
      <c r="C19" s="115" t="s">
        <v>116</v>
      </c>
      <c r="D19" s="115" t="s">
        <v>117</v>
      </c>
      <c r="E19" s="116">
        <v>14</v>
      </c>
      <c r="F19" s="117">
        <v>1272</v>
      </c>
      <c r="G19" s="129">
        <f>ROUND(AG19,4)</f>
        <v>1.1006</v>
      </c>
      <c r="H19" s="116">
        <v>2</v>
      </c>
      <c r="I19" s="117">
        <v>161</v>
      </c>
      <c r="J19" s="129">
        <f>ROUND(AI19,4)</f>
        <v>1.2422</v>
      </c>
      <c r="K19" s="153">
        <v>2</v>
      </c>
      <c r="L19" s="117">
        <v>627</v>
      </c>
      <c r="M19" s="129">
        <f>ROUND(AK19,4)</f>
        <v>0.319</v>
      </c>
      <c r="N19" s="166"/>
      <c r="O19" s="117">
        <v>0.1</v>
      </c>
      <c r="P19" s="129">
        <f>ROUND(AM19,4)</f>
        <v>0</v>
      </c>
      <c r="Q19" s="153"/>
      <c r="R19" s="117">
        <v>0.1</v>
      </c>
      <c r="S19" s="129">
        <f>ROUND(AO19,4)</f>
        <v>0</v>
      </c>
      <c r="T19" s="153"/>
      <c r="U19" s="117">
        <v>0.1</v>
      </c>
      <c r="V19" s="129">
        <f>ROUND(AQ19,4)</f>
        <v>0</v>
      </c>
      <c r="W19" s="153"/>
      <c r="X19" s="117">
        <v>0.1</v>
      </c>
      <c r="Y19" s="129">
        <f>ROUND(AT19,4)</f>
        <v>0</v>
      </c>
      <c r="Z19" s="153"/>
      <c r="AA19" s="117">
        <v>0.1</v>
      </c>
      <c r="AB19" s="129">
        <f>ROUND(AW19,4)</f>
        <v>0</v>
      </c>
      <c r="AC19" s="121">
        <f>COUNT(E19,H19,K19,N19,Q19,T19,W19,Z19)</f>
        <v>3</v>
      </c>
      <c r="AD19" s="122">
        <f>(AH19+AJ19+AL19+AN19+AP19+AR19+AT19+AV19)</f>
        <v>2.6618</v>
      </c>
      <c r="AE19" s="123">
        <v>3</v>
      </c>
      <c r="AF19" s="64"/>
      <c r="AG19" s="13">
        <f t="shared" si="0"/>
        <v>1.10062893081761</v>
      </c>
      <c r="AH19" s="12">
        <f t="shared" si="1"/>
        <v>1.1006</v>
      </c>
      <c r="AI19" s="11">
        <f t="shared" si="2"/>
        <v>1.2422360248447204</v>
      </c>
      <c r="AJ19" s="12">
        <f t="shared" si="3"/>
        <v>1.2422</v>
      </c>
      <c r="AK19" s="11">
        <f t="shared" si="4"/>
        <v>0.3189792663476874</v>
      </c>
      <c r="AL19" s="12">
        <f t="shared" si="5"/>
        <v>0.319</v>
      </c>
      <c r="AM19" s="11">
        <f t="shared" si="6"/>
        <v>0</v>
      </c>
      <c r="AN19" s="12">
        <f t="shared" si="7"/>
        <v>0</v>
      </c>
      <c r="AO19" s="11">
        <f t="shared" si="8"/>
        <v>0</v>
      </c>
      <c r="AP19" s="12">
        <f t="shared" si="9"/>
        <v>0</v>
      </c>
      <c r="AQ19" s="11">
        <f t="shared" si="10"/>
        <v>0</v>
      </c>
      <c r="AR19" s="12">
        <f t="shared" si="11"/>
        <v>0</v>
      </c>
      <c r="AS19" s="11">
        <f t="shared" si="12"/>
        <v>0</v>
      </c>
      <c r="AT19" s="12">
        <f t="shared" si="13"/>
        <v>0</v>
      </c>
      <c r="AU19" s="11">
        <f t="shared" si="14"/>
        <v>0</v>
      </c>
      <c r="AV19" s="12">
        <f t="shared" si="15"/>
        <v>0</v>
      </c>
    </row>
    <row r="20" spans="1:48" ht="12.75">
      <c r="A20" s="61"/>
      <c r="B20" s="63"/>
      <c r="C20" s="63"/>
      <c r="D20" s="103"/>
      <c r="E20" s="63"/>
      <c r="F20" s="64"/>
      <c r="G20" s="64"/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8"/>
      <c r="AD20" s="109"/>
      <c r="AE20" s="110"/>
      <c r="AF20" s="64"/>
      <c r="AI20" s="2"/>
      <c r="AJ20" s="15"/>
      <c r="AK20" s="15"/>
      <c r="AL20" s="15"/>
      <c r="AM20" s="15"/>
      <c r="AN20" s="15"/>
      <c r="AO20" s="15"/>
      <c r="AP20" s="15"/>
      <c r="AQ20" s="15"/>
      <c r="AR20" s="14"/>
      <c r="AS20" s="15"/>
      <c r="AT20" s="14"/>
      <c r="AU20" s="15"/>
      <c r="AV20" s="14"/>
    </row>
    <row r="21" spans="35:48" ht="12.75">
      <c r="AI21" s="2"/>
      <c r="AJ21" s="15"/>
      <c r="AK21" s="15"/>
      <c r="AL21" s="15"/>
      <c r="AM21" s="15"/>
      <c r="AN21" s="15"/>
      <c r="AO21" s="15"/>
      <c r="AP21" s="15"/>
      <c r="AQ21" s="15"/>
      <c r="AR21" s="14"/>
      <c r="AS21" s="15"/>
      <c r="AT21" s="14"/>
      <c r="AU21" s="15"/>
      <c r="AV21" s="14"/>
    </row>
    <row r="23" spans="4:48" ht="12.75">
      <c r="D23" s="1"/>
      <c r="AR23" s="7"/>
      <c r="AT23" s="7"/>
      <c r="AV23" s="7"/>
    </row>
    <row r="24" spans="4:35" ht="12.75">
      <c r="D24" s="1"/>
      <c r="AI24" s="7"/>
    </row>
    <row r="25" spans="4:35" ht="12.75">
      <c r="D25" s="1"/>
      <c r="AI25" s="7"/>
    </row>
    <row r="26" spans="4:35" ht="12.75">
      <c r="D26" s="1"/>
      <c r="AI26" s="2"/>
    </row>
    <row r="27" spans="4:35" ht="12.75">
      <c r="D27" s="1"/>
      <c r="AI27" s="2"/>
    </row>
  </sheetData>
  <sheetProtection password="D4ED" sheet="1" objects="1" scenarios="1"/>
  <conditionalFormatting sqref="P5:P19 S5:S19 AB5:AB19 V5:V19 Y5:Y19 G5:G19 J5:J19 M5:M19">
    <cfRule type="cellIs" priority="15" dxfId="0" operator="greaterThan">
      <formula>10</formula>
    </cfRule>
  </conditionalFormatting>
  <conditionalFormatting sqref="O5:O19 R5:R19 U5:U19 X5:X19 AA5:AA19 F5:F19 I5:I19 L5:L19">
    <cfRule type="cellIs" priority="10" dxfId="0" operator="lessThan">
      <formula>100</formula>
    </cfRule>
  </conditionalFormatting>
  <conditionalFormatting sqref="AC5:AC16">
    <cfRule type="cellIs" priority="2" dxfId="0" operator="lessThan">
      <formula>4</formula>
    </cfRule>
  </conditionalFormatting>
  <conditionalFormatting sqref="AC17:AC19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25.8515625" style="2" customWidth="1"/>
    <col min="3" max="3" width="13.28125" style="2" customWidth="1"/>
    <col min="4" max="4" width="12.7109375" style="2" bestFit="1" customWidth="1"/>
    <col min="5" max="5" width="5.7109375" style="2" customWidth="1"/>
    <col min="6" max="6" width="8.7109375" style="1" bestFit="1" customWidth="1"/>
    <col min="7" max="7" width="8.7109375" style="1" customWidth="1"/>
    <col min="8" max="8" width="5.00390625" style="2" bestFit="1" customWidth="1"/>
    <col min="9" max="9" width="8.7109375" style="1" bestFit="1" customWidth="1"/>
    <col min="10" max="10" width="8.7109375" style="1" customWidth="1"/>
    <col min="11" max="11" width="5.8515625" style="1" customWidth="1"/>
    <col min="12" max="13" width="8.140625" style="1" customWidth="1"/>
    <col min="14" max="14" width="5.8515625" style="1" customWidth="1"/>
    <col min="15" max="16" width="8.28125" style="1" customWidth="1"/>
    <col min="17" max="17" width="5.8515625" style="1" hidden="1" customWidth="1"/>
    <col min="18" max="19" width="8.00390625" style="1" hidden="1" customWidth="1"/>
    <col min="20" max="20" width="5.421875" style="1" hidden="1" customWidth="1"/>
    <col min="21" max="22" width="7.7109375" style="1" hidden="1" customWidth="1"/>
    <col min="23" max="23" width="5.421875" style="1" hidden="1" customWidth="1"/>
    <col min="24" max="25" width="7.7109375" style="1" hidden="1" customWidth="1"/>
    <col min="26" max="26" width="5.421875" style="1" hidden="1" customWidth="1"/>
    <col min="27" max="28" width="7.7109375" style="1" hidden="1" customWidth="1"/>
    <col min="29" max="29" width="8.7109375" style="4" customWidth="1"/>
    <col min="30" max="30" width="8.7109375" style="5" customWidth="1"/>
    <col min="31" max="31" width="4.28125" style="6" customWidth="1"/>
    <col min="32" max="32" width="5.28125" style="1" customWidth="1"/>
    <col min="33" max="33" width="10.140625" style="2" hidden="1" customWidth="1"/>
    <col min="34" max="34" width="9.140625" style="1" hidden="1" customWidth="1"/>
    <col min="35" max="35" width="10.421875" style="1" hidden="1" customWidth="1"/>
    <col min="36" max="36" width="9.140625" style="2" hidden="1" customWidth="1"/>
    <col min="37" max="37" width="10.00390625" style="2" hidden="1" customWidth="1"/>
    <col min="38" max="38" width="9.00390625" style="2" hidden="1" customWidth="1"/>
    <col min="39" max="39" width="10.00390625" style="2" hidden="1" customWidth="1"/>
    <col min="40" max="40" width="9.00390625" style="2" hidden="1" customWidth="1"/>
    <col min="41" max="41" width="10.00390625" style="2" hidden="1" customWidth="1"/>
    <col min="42" max="42" width="9.140625" style="2" hidden="1" customWidth="1"/>
    <col min="43" max="43" width="10.00390625" style="2" hidden="1" customWidth="1"/>
    <col min="44" max="44" width="8.7109375" style="2" hidden="1" customWidth="1"/>
    <col min="45" max="45" width="10.00390625" style="2" hidden="1" customWidth="1"/>
    <col min="46" max="46" width="8.7109375" style="2" hidden="1" customWidth="1"/>
    <col min="47" max="47" width="10.00390625" style="2" hidden="1" customWidth="1"/>
    <col min="48" max="48" width="8.7109375" style="2" hidden="1" customWidth="1"/>
    <col min="49" max="49" width="9.28125" style="2" customWidth="1"/>
    <col min="50" max="16384" width="9.140625" style="2" customWidth="1"/>
  </cols>
  <sheetData>
    <row r="1" spans="1:32" ht="20.25">
      <c r="A1" s="175"/>
      <c r="B1" s="106" t="s">
        <v>35</v>
      </c>
      <c r="C1" s="107"/>
      <c r="D1" s="63"/>
      <c r="E1" s="63"/>
      <c r="F1" s="64"/>
      <c r="G1" s="64"/>
      <c r="H1" s="63"/>
      <c r="I1" s="64"/>
      <c r="J1" s="63"/>
      <c r="K1" s="64"/>
      <c r="L1" s="64"/>
      <c r="M1" s="63"/>
      <c r="N1" s="64"/>
      <c r="O1" s="64"/>
      <c r="P1" s="63"/>
      <c r="Q1" s="64"/>
      <c r="R1" s="64"/>
      <c r="S1" s="63"/>
      <c r="T1" s="64"/>
      <c r="U1" s="64"/>
      <c r="V1" s="63"/>
      <c r="W1" s="64"/>
      <c r="X1" s="64"/>
      <c r="Y1" s="63"/>
      <c r="Z1" s="64"/>
      <c r="AA1" s="64"/>
      <c r="AB1" s="63"/>
      <c r="AC1" s="108"/>
      <c r="AD1" s="109"/>
      <c r="AE1" s="110"/>
      <c r="AF1" s="64"/>
    </row>
    <row r="2" spans="1:48" ht="12.75">
      <c r="A2" s="61"/>
      <c r="B2" s="63"/>
      <c r="C2" s="64"/>
      <c r="D2" s="104"/>
      <c r="E2" s="63"/>
      <c r="F2" s="63"/>
      <c r="G2" s="64"/>
      <c r="H2" s="63"/>
      <c r="I2" s="63"/>
      <c r="J2" s="64"/>
      <c r="K2" s="63"/>
      <c r="L2" s="63"/>
      <c r="M2" s="64"/>
      <c r="N2" s="63"/>
      <c r="O2" s="63"/>
      <c r="P2" s="64"/>
      <c r="Q2" s="63"/>
      <c r="R2" s="63"/>
      <c r="S2" s="64"/>
      <c r="T2" s="63"/>
      <c r="U2" s="63"/>
      <c r="V2" s="64"/>
      <c r="W2" s="63"/>
      <c r="X2" s="63"/>
      <c r="Y2" s="64"/>
      <c r="Z2" s="63"/>
      <c r="AA2" s="63"/>
      <c r="AB2" s="64"/>
      <c r="AC2" s="112"/>
      <c r="AD2" s="109"/>
      <c r="AE2" s="110"/>
      <c r="AF2" s="63"/>
      <c r="AG2" s="10" t="s">
        <v>21</v>
      </c>
      <c r="AH2" s="1" t="s">
        <v>22</v>
      </c>
      <c r="AJ2" s="1" t="s">
        <v>22</v>
      </c>
      <c r="AK2" s="1"/>
      <c r="AL2" s="1" t="s">
        <v>22</v>
      </c>
      <c r="AM2" s="1"/>
      <c r="AN2" s="1" t="s">
        <v>22</v>
      </c>
      <c r="AO2" s="1"/>
      <c r="AP2" s="1" t="s">
        <v>22</v>
      </c>
      <c r="AQ2" s="1"/>
      <c r="AR2" s="1" t="s">
        <v>22</v>
      </c>
      <c r="AS2" s="1"/>
      <c r="AT2" s="1" t="s">
        <v>22</v>
      </c>
      <c r="AU2" s="1"/>
      <c r="AV2" s="1" t="s">
        <v>22</v>
      </c>
    </row>
    <row r="3" spans="1:48" s="1" customFormat="1" ht="12.75">
      <c r="A3" s="61" t="s">
        <v>6</v>
      </c>
      <c r="B3" s="64" t="s">
        <v>5</v>
      </c>
      <c r="C3" s="64" t="s">
        <v>7</v>
      </c>
      <c r="D3" s="64" t="s">
        <v>23</v>
      </c>
      <c r="E3" s="64" t="s">
        <v>24</v>
      </c>
      <c r="F3" s="64" t="s">
        <v>25</v>
      </c>
      <c r="G3" s="64" t="s">
        <v>0</v>
      </c>
      <c r="H3" s="64" t="s">
        <v>24</v>
      </c>
      <c r="I3" s="64" t="s">
        <v>25</v>
      </c>
      <c r="J3" s="64" t="s">
        <v>0</v>
      </c>
      <c r="K3" s="64" t="s">
        <v>24</v>
      </c>
      <c r="L3" s="64" t="s">
        <v>25</v>
      </c>
      <c r="M3" s="64" t="s">
        <v>0</v>
      </c>
      <c r="N3" s="64" t="s">
        <v>24</v>
      </c>
      <c r="O3" s="64" t="s">
        <v>25</v>
      </c>
      <c r="P3" s="64" t="s">
        <v>0</v>
      </c>
      <c r="Q3" s="64" t="s">
        <v>24</v>
      </c>
      <c r="R3" s="64" t="s">
        <v>25</v>
      </c>
      <c r="S3" s="64" t="s">
        <v>0</v>
      </c>
      <c r="T3" s="64" t="s">
        <v>24</v>
      </c>
      <c r="U3" s="64" t="s">
        <v>25</v>
      </c>
      <c r="V3" s="64" t="s">
        <v>0</v>
      </c>
      <c r="W3" s="64" t="s">
        <v>24</v>
      </c>
      <c r="X3" s="64" t="s">
        <v>25</v>
      </c>
      <c r="Y3" s="64" t="s">
        <v>0</v>
      </c>
      <c r="Z3" s="64" t="s">
        <v>24</v>
      </c>
      <c r="AA3" s="64" t="s">
        <v>25</v>
      </c>
      <c r="AB3" s="64" t="s">
        <v>0</v>
      </c>
      <c r="AC3" s="108" t="s">
        <v>26</v>
      </c>
      <c r="AD3" s="109" t="s">
        <v>27</v>
      </c>
      <c r="AE3" s="113" t="s">
        <v>6</v>
      </c>
      <c r="AF3" s="64"/>
      <c r="AG3" s="4" t="s">
        <v>2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</row>
    <row r="4" spans="1:33" s="1" customFormat="1" ht="12.75">
      <c r="A4" s="6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108"/>
      <c r="AD4" s="109"/>
      <c r="AE4" s="113"/>
      <c r="AF4" s="64"/>
      <c r="AG4" s="4"/>
    </row>
    <row r="5" spans="1:48" s="1" customFormat="1" ht="12.75">
      <c r="A5" s="114">
        <v>1</v>
      </c>
      <c r="B5" s="115" t="s">
        <v>70</v>
      </c>
      <c r="C5" s="115" t="s">
        <v>71</v>
      </c>
      <c r="D5" s="115" t="s">
        <v>72</v>
      </c>
      <c r="E5" s="116">
        <v>67</v>
      </c>
      <c r="F5" s="117">
        <v>22254</v>
      </c>
      <c r="G5" s="119">
        <f>ROUND(AG5,4)</f>
        <v>0.3011</v>
      </c>
      <c r="H5" s="116">
        <v>19</v>
      </c>
      <c r="I5" s="117">
        <v>18568</v>
      </c>
      <c r="J5" s="119">
        <f>ROUND(AI5,4)</f>
        <v>0.1023</v>
      </c>
      <c r="K5" s="120">
        <v>4</v>
      </c>
      <c r="L5" s="117">
        <v>16325</v>
      </c>
      <c r="M5" s="119">
        <f>ROUND(AK5,4)</f>
        <v>0.0245</v>
      </c>
      <c r="N5" s="120">
        <v>3</v>
      </c>
      <c r="O5" s="117">
        <v>3088</v>
      </c>
      <c r="P5" s="119">
        <f>ROUND(AM5,4)</f>
        <v>0.0972</v>
      </c>
      <c r="Q5" s="120"/>
      <c r="R5" s="117">
        <v>0.1</v>
      </c>
      <c r="S5" s="119">
        <f>ROUND(AO5,4)</f>
        <v>0</v>
      </c>
      <c r="T5" s="120"/>
      <c r="U5" s="117">
        <v>0.1</v>
      </c>
      <c r="V5" s="119">
        <f>ROUND(AQ5,4)</f>
        <v>0</v>
      </c>
      <c r="W5" s="120"/>
      <c r="X5" s="117">
        <v>0.1</v>
      </c>
      <c r="Y5" s="119">
        <f>ROUND(AT5,4)</f>
        <v>0</v>
      </c>
      <c r="Z5" s="120"/>
      <c r="AA5" s="117">
        <v>0.1</v>
      </c>
      <c r="AB5" s="119">
        <f>ROUND(AW5,4)</f>
        <v>0</v>
      </c>
      <c r="AC5" s="121">
        <f>COUNT(E5,H5,K5,N5,Q5,T5,W5,Z5)</f>
        <v>4</v>
      </c>
      <c r="AD5" s="122">
        <f>(AH5+AJ5+AL5+AN5+AP5+AR5+AT5+AV5)</f>
        <v>0.5251</v>
      </c>
      <c r="AE5" s="123">
        <v>1</v>
      </c>
      <c r="AF5" s="124"/>
      <c r="AG5" s="11">
        <f>(E5*100)/F5</f>
        <v>0.30106947065696055</v>
      </c>
      <c r="AH5" s="12">
        <f>ROUND(AG5,4)</f>
        <v>0.3011</v>
      </c>
      <c r="AI5" s="11">
        <f>(H5*100)/I5</f>
        <v>0.1023265833692374</v>
      </c>
      <c r="AJ5" s="12">
        <f>ROUND(AI5,4)</f>
        <v>0.1023</v>
      </c>
      <c r="AK5" s="11">
        <f>(K5*100)/L5</f>
        <v>0.02450229709035222</v>
      </c>
      <c r="AL5" s="12">
        <f>ROUND(AK5,4)</f>
        <v>0.0245</v>
      </c>
      <c r="AM5" s="11">
        <f>(N5*100)/O5</f>
        <v>0.09715025906735751</v>
      </c>
      <c r="AN5" s="12">
        <f>ROUND(AM5,4)</f>
        <v>0.0972</v>
      </c>
      <c r="AO5" s="11">
        <f>(Q5*100)/R5</f>
        <v>0</v>
      </c>
      <c r="AP5" s="12">
        <f>ROUND(AO5,4)</f>
        <v>0</v>
      </c>
      <c r="AQ5" s="11">
        <f>(T5*100)/U5</f>
        <v>0</v>
      </c>
      <c r="AR5" s="12">
        <f>ROUND(AQ5,4)</f>
        <v>0</v>
      </c>
      <c r="AS5" s="11">
        <f>(W5*100)/X5</f>
        <v>0</v>
      </c>
      <c r="AT5" s="12">
        <f>ROUND(AS5,4)</f>
        <v>0</v>
      </c>
      <c r="AU5" s="11">
        <f>(Z5*100)/AA5</f>
        <v>0</v>
      </c>
      <c r="AV5" s="12">
        <f>ROUND(AU5,4)</f>
        <v>0</v>
      </c>
    </row>
    <row r="6" spans="1:48" ht="12.75">
      <c r="A6" s="114">
        <v>2</v>
      </c>
      <c r="B6" s="125" t="s">
        <v>70</v>
      </c>
      <c r="C6" s="125" t="s">
        <v>71</v>
      </c>
      <c r="D6" s="125" t="s">
        <v>74</v>
      </c>
      <c r="E6" s="126">
        <v>25</v>
      </c>
      <c r="F6" s="127">
        <v>22254</v>
      </c>
      <c r="G6" s="129">
        <f>ROUND(AG6,4)</f>
        <v>0.1123</v>
      </c>
      <c r="H6" s="126">
        <v>11</v>
      </c>
      <c r="I6" s="127">
        <v>18568</v>
      </c>
      <c r="J6" s="129">
        <f>ROUND(AI6,4)</f>
        <v>0.0592</v>
      </c>
      <c r="K6" s="167">
        <v>126</v>
      </c>
      <c r="L6" s="127">
        <v>16325</v>
      </c>
      <c r="M6" s="129">
        <f>ROUND(AK6,4)</f>
        <v>0.7718</v>
      </c>
      <c r="N6" s="167">
        <v>5</v>
      </c>
      <c r="O6" s="127">
        <v>5941</v>
      </c>
      <c r="P6" s="129">
        <f>ROUND(AM6,4)</f>
        <v>0.0842</v>
      </c>
      <c r="Q6" s="167"/>
      <c r="R6" s="127">
        <v>0.1</v>
      </c>
      <c r="S6" s="129">
        <f>ROUND(AO6,4)</f>
        <v>0</v>
      </c>
      <c r="T6" s="167"/>
      <c r="U6" s="127">
        <v>0.1</v>
      </c>
      <c r="V6" s="129">
        <f>ROUND(AQ6,4)</f>
        <v>0</v>
      </c>
      <c r="W6" s="167"/>
      <c r="X6" s="127">
        <v>0.1</v>
      </c>
      <c r="Y6" s="129">
        <f>ROUND(AT6,4)</f>
        <v>0</v>
      </c>
      <c r="Z6" s="167"/>
      <c r="AA6" s="127">
        <v>0.1</v>
      </c>
      <c r="AB6" s="129">
        <f>ROUND(AW6,4)</f>
        <v>0</v>
      </c>
      <c r="AC6" s="131">
        <f>COUNT(E6,H6,K6,N6,Q6,T6,W6,Z6)</f>
        <v>4</v>
      </c>
      <c r="AD6" s="132">
        <f>(AH6+AJ6+AL6+AN6+AP6+AR6+AT6+AV6)</f>
        <v>1.0275</v>
      </c>
      <c r="AE6" s="123">
        <v>2</v>
      </c>
      <c r="AF6" s="124"/>
      <c r="AG6" s="11">
        <f>(E6*100)/F6</f>
        <v>0.11233935472274648</v>
      </c>
      <c r="AH6" s="12">
        <f>ROUND(AG6,4)</f>
        <v>0.1123</v>
      </c>
      <c r="AI6" s="11">
        <f>(H6*100)/I6</f>
        <v>0.05924170616113744</v>
      </c>
      <c r="AJ6" s="12">
        <f>ROUND(AI6,4)</f>
        <v>0.0592</v>
      </c>
      <c r="AK6" s="11">
        <f>(K6*100)/L6</f>
        <v>0.7718223583460949</v>
      </c>
      <c r="AL6" s="12">
        <f>ROUND(AK6,4)</f>
        <v>0.7718</v>
      </c>
      <c r="AM6" s="11">
        <f>(N6*100)/O6</f>
        <v>0.0841609156707625</v>
      </c>
      <c r="AN6" s="12">
        <f>ROUND(AM6,4)</f>
        <v>0.0842</v>
      </c>
      <c r="AO6" s="11">
        <f>(Q6*100)/R6</f>
        <v>0</v>
      </c>
      <c r="AP6" s="12">
        <f>ROUND(AO6,4)</f>
        <v>0</v>
      </c>
      <c r="AQ6" s="11">
        <f>(T6*100)/U6</f>
        <v>0</v>
      </c>
      <c r="AR6" s="12">
        <f>ROUND(AQ6,4)</f>
        <v>0</v>
      </c>
      <c r="AS6" s="11">
        <f>(W6*100)/X6</f>
        <v>0</v>
      </c>
      <c r="AT6" s="12">
        <f>ROUND(AS6,4)</f>
        <v>0</v>
      </c>
      <c r="AU6" s="11">
        <f>(Z6*100)/AA6</f>
        <v>0</v>
      </c>
      <c r="AV6" s="12">
        <f>ROUND(AU6,4)</f>
        <v>0</v>
      </c>
    </row>
    <row r="7" spans="1:48" ht="12.75">
      <c r="A7" s="114">
        <v>3</v>
      </c>
      <c r="B7" s="115" t="s">
        <v>70</v>
      </c>
      <c r="C7" s="115" t="s">
        <v>71</v>
      </c>
      <c r="D7" s="115" t="s">
        <v>73</v>
      </c>
      <c r="E7" s="116">
        <v>3</v>
      </c>
      <c r="F7" s="117">
        <v>1071</v>
      </c>
      <c r="G7" s="129">
        <f>ROUND(AG7,4)</f>
        <v>0.2801</v>
      </c>
      <c r="H7" s="116">
        <v>1</v>
      </c>
      <c r="I7" s="117">
        <v>2671</v>
      </c>
      <c r="J7" s="129">
        <f>ROUND(AI7,4)</f>
        <v>0.0374</v>
      </c>
      <c r="K7" s="153">
        <v>22</v>
      </c>
      <c r="L7" s="117">
        <v>4757</v>
      </c>
      <c r="M7" s="129">
        <f>ROUND(AK7,4)</f>
        <v>0.4625</v>
      </c>
      <c r="N7" s="153">
        <v>78</v>
      </c>
      <c r="O7" s="117">
        <v>5941</v>
      </c>
      <c r="P7" s="129">
        <f>ROUND(AM7,4)</f>
        <v>1.3129</v>
      </c>
      <c r="Q7" s="153"/>
      <c r="R7" s="117">
        <v>0.1</v>
      </c>
      <c r="S7" s="129">
        <f>ROUND(AO7,4)</f>
        <v>0</v>
      </c>
      <c r="T7" s="153"/>
      <c r="U7" s="117">
        <v>0.1</v>
      </c>
      <c r="V7" s="129">
        <f>ROUND(AQ7,4)</f>
        <v>0</v>
      </c>
      <c r="W7" s="153"/>
      <c r="X7" s="117">
        <v>0.1</v>
      </c>
      <c r="Y7" s="129">
        <f>ROUND(AT7,4)</f>
        <v>0</v>
      </c>
      <c r="Z7" s="153"/>
      <c r="AA7" s="117">
        <v>0.1</v>
      </c>
      <c r="AB7" s="129">
        <f>ROUND(AW7,4)</f>
        <v>0</v>
      </c>
      <c r="AC7" s="121">
        <f>COUNT(E7,H7,K7,N7,Q7,T7,W7,Z7)</f>
        <v>4</v>
      </c>
      <c r="AD7" s="122">
        <f>(AH7+AJ7+AL7+AN7+AP7+AR7+AT7+AV7)</f>
        <v>2.0929</v>
      </c>
      <c r="AE7" s="123">
        <v>3</v>
      </c>
      <c r="AF7" s="124"/>
      <c r="AG7" s="11">
        <f>(E7*100)/F7</f>
        <v>0.2801120448179272</v>
      </c>
      <c r="AH7" s="12">
        <f>ROUND(AG7,4)</f>
        <v>0.2801</v>
      </c>
      <c r="AI7" s="11">
        <f>(H7*100)/I7</f>
        <v>0.037439161362785474</v>
      </c>
      <c r="AJ7" s="12">
        <f>ROUND(AI7,4)</f>
        <v>0.0374</v>
      </c>
      <c r="AK7" s="11">
        <f>(K7*100)/L7</f>
        <v>0.4624763506411604</v>
      </c>
      <c r="AL7" s="12">
        <f>ROUND(AK7,4)</f>
        <v>0.4625</v>
      </c>
      <c r="AM7" s="11">
        <f>(N7*100)/O7</f>
        <v>1.312910284463895</v>
      </c>
      <c r="AN7" s="12">
        <f>ROUND(AM7,4)</f>
        <v>1.3129</v>
      </c>
      <c r="AO7" s="11">
        <f>(Q7*100)/R7</f>
        <v>0</v>
      </c>
      <c r="AP7" s="12">
        <f>ROUND(AO7,4)</f>
        <v>0</v>
      </c>
      <c r="AQ7" s="11">
        <f>(T7*100)/U7</f>
        <v>0</v>
      </c>
      <c r="AR7" s="12">
        <f>ROUND(AQ7,4)</f>
        <v>0</v>
      </c>
      <c r="AS7" s="11">
        <f>(W7*100)/X7</f>
        <v>0</v>
      </c>
      <c r="AT7" s="12">
        <f>ROUND(AS7,4)</f>
        <v>0</v>
      </c>
      <c r="AU7" s="11">
        <f>(Z7*100)/AA7</f>
        <v>0</v>
      </c>
      <c r="AV7" s="12">
        <f>ROUND(AU7,4)</f>
        <v>0</v>
      </c>
    </row>
    <row r="8" spans="1:48" s="23" customFormat="1" ht="12.75">
      <c r="A8" s="133"/>
      <c r="B8" s="134"/>
      <c r="C8" s="134"/>
      <c r="D8" s="134"/>
      <c r="E8" s="135"/>
      <c r="F8" s="136"/>
      <c r="G8" s="155"/>
      <c r="H8" s="135"/>
      <c r="I8" s="136"/>
      <c r="J8" s="155"/>
      <c r="K8" s="134"/>
      <c r="L8" s="136"/>
      <c r="M8" s="155"/>
      <c r="N8" s="134"/>
      <c r="O8" s="136"/>
      <c r="P8" s="155"/>
      <c r="Q8" s="134"/>
      <c r="R8" s="136"/>
      <c r="S8" s="155"/>
      <c r="T8" s="134"/>
      <c r="U8" s="136"/>
      <c r="V8" s="155"/>
      <c r="W8" s="134"/>
      <c r="X8" s="136"/>
      <c r="Y8" s="155"/>
      <c r="Z8" s="134"/>
      <c r="AA8" s="136"/>
      <c r="AB8" s="155"/>
      <c r="AC8" s="137"/>
      <c r="AD8" s="156"/>
      <c r="AE8" s="139"/>
      <c r="AF8" s="140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</row>
    <row r="9" spans="1:48" s="22" customFormat="1" ht="15.75">
      <c r="A9" s="141"/>
      <c r="B9" s="95" t="s">
        <v>36</v>
      </c>
      <c r="C9" s="105"/>
      <c r="D9" s="95"/>
      <c r="E9" s="94"/>
      <c r="F9" s="142"/>
      <c r="G9" s="159"/>
      <c r="H9" s="94"/>
      <c r="I9" s="142"/>
      <c r="J9" s="159"/>
      <c r="K9" s="105"/>
      <c r="L9" s="142"/>
      <c r="M9" s="159"/>
      <c r="N9" s="105"/>
      <c r="O9" s="142"/>
      <c r="P9" s="159"/>
      <c r="Q9" s="105"/>
      <c r="R9" s="142"/>
      <c r="S9" s="159"/>
      <c r="T9" s="105"/>
      <c r="U9" s="142"/>
      <c r="V9" s="159"/>
      <c r="W9" s="105"/>
      <c r="X9" s="142"/>
      <c r="Y9" s="159"/>
      <c r="Z9" s="105"/>
      <c r="AA9" s="142"/>
      <c r="AB9" s="159"/>
      <c r="AC9" s="143"/>
      <c r="AD9" s="138"/>
      <c r="AE9" s="144"/>
      <c r="AF9" s="145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</row>
    <row r="10" spans="1:48" s="24" customFormat="1" ht="12.75">
      <c r="A10" s="146"/>
      <c r="B10" s="147"/>
      <c r="C10" s="147"/>
      <c r="D10" s="147"/>
      <c r="E10" s="148"/>
      <c r="F10" s="149"/>
      <c r="G10" s="162"/>
      <c r="H10" s="148"/>
      <c r="I10" s="149"/>
      <c r="J10" s="162"/>
      <c r="K10" s="147"/>
      <c r="L10" s="149"/>
      <c r="M10" s="162"/>
      <c r="N10" s="147"/>
      <c r="O10" s="149"/>
      <c r="P10" s="162"/>
      <c r="Q10" s="147"/>
      <c r="R10" s="149"/>
      <c r="S10" s="162"/>
      <c r="T10" s="147"/>
      <c r="U10" s="149"/>
      <c r="V10" s="162"/>
      <c r="W10" s="147"/>
      <c r="X10" s="149"/>
      <c r="Y10" s="162"/>
      <c r="Z10" s="147"/>
      <c r="AA10" s="149"/>
      <c r="AB10" s="162"/>
      <c r="AC10" s="150"/>
      <c r="AD10" s="163"/>
      <c r="AE10" s="151"/>
      <c r="AF10" s="152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</row>
    <row r="11" spans="1:48" ht="12.75">
      <c r="A11" s="114">
        <v>1</v>
      </c>
      <c r="B11" s="125" t="s">
        <v>81</v>
      </c>
      <c r="C11" s="125" t="s">
        <v>82</v>
      </c>
      <c r="D11" s="125" t="s">
        <v>83</v>
      </c>
      <c r="E11" s="126">
        <v>9</v>
      </c>
      <c r="F11" s="127">
        <v>3413</v>
      </c>
      <c r="G11" s="129">
        <f>ROUND(AG11,4)</f>
        <v>0.2637</v>
      </c>
      <c r="H11" s="126">
        <v>90</v>
      </c>
      <c r="I11" s="127">
        <v>21827</v>
      </c>
      <c r="J11" s="129">
        <f>ROUND(AI11,4)</f>
        <v>0.4123</v>
      </c>
      <c r="K11" s="130">
        <v>108</v>
      </c>
      <c r="L11" s="127">
        <v>22463</v>
      </c>
      <c r="M11" s="129">
        <f>ROUND(AK11,4)</f>
        <v>0.4808</v>
      </c>
      <c r="N11" s="130">
        <v>10</v>
      </c>
      <c r="O11" s="127">
        <v>3300</v>
      </c>
      <c r="P11" s="129">
        <f>ROUND(AM11,4)</f>
        <v>0.303</v>
      </c>
      <c r="Q11" s="130"/>
      <c r="R11" s="127">
        <v>0.1</v>
      </c>
      <c r="S11" s="129">
        <f>ROUND(AO11,4)</f>
        <v>0</v>
      </c>
      <c r="T11" s="130"/>
      <c r="U11" s="127">
        <v>0.1</v>
      </c>
      <c r="V11" s="129">
        <f>ROUND(AQ11,4)</f>
        <v>0</v>
      </c>
      <c r="W11" s="130"/>
      <c r="X11" s="127">
        <v>0.1</v>
      </c>
      <c r="Y11" s="129">
        <f>ROUND(AT11,4)</f>
        <v>0</v>
      </c>
      <c r="Z11" s="130"/>
      <c r="AA11" s="127">
        <v>0.1</v>
      </c>
      <c r="AB11" s="129">
        <f>ROUND(AW11,4)</f>
        <v>0</v>
      </c>
      <c r="AC11" s="131">
        <f>COUNT(E11,H11,K11,N11,Q11,T11,W11,Z11)</f>
        <v>4</v>
      </c>
      <c r="AD11" s="132">
        <f>(AH11+AJ11+AL11+AN11+AP11+AR11+AT11+AV11)</f>
        <v>1.4598</v>
      </c>
      <c r="AE11" s="123">
        <v>1</v>
      </c>
      <c r="AF11" s="124"/>
      <c r="AG11" s="13">
        <f>(E11*100)/F11</f>
        <v>0.2636976267213595</v>
      </c>
      <c r="AH11" s="12">
        <f>ROUND(AG11,4)</f>
        <v>0.2637</v>
      </c>
      <c r="AI11" s="11">
        <f>(H11*100)/I11</f>
        <v>0.4123333486049388</v>
      </c>
      <c r="AJ11" s="12">
        <f>ROUND(AI11,4)</f>
        <v>0.4123</v>
      </c>
      <c r="AK11" s="11">
        <f>(K11*100)/L11</f>
        <v>0.4807906334861773</v>
      </c>
      <c r="AL11" s="12">
        <f>ROUND(AK11,4)</f>
        <v>0.4808</v>
      </c>
      <c r="AM11" s="11">
        <f>(N11*100)/O11</f>
        <v>0.30303030303030304</v>
      </c>
      <c r="AN11" s="12">
        <f>ROUND(AM11,4)</f>
        <v>0.303</v>
      </c>
      <c r="AO11" s="11">
        <f>(Q11*100)/R11</f>
        <v>0</v>
      </c>
      <c r="AP11" s="12">
        <f>ROUND(AO11,4)</f>
        <v>0</v>
      </c>
      <c r="AQ11" s="11">
        <f>(T11*100)/U11</f>
        <v>0</v>
      </c>
      <c r="AR11" s="12">
        <f>ROUND(AQ11,4)</f>
        <v>0</v>
      </c>
      <c r="AS11" s="11">
        <f>(W11*100)/X11</f>
        <v>0</v>
      </c>
      <c r="AT11" s="12">
        <f>ROUND(AS11,4)</f>
        <v>0</v>
      </c>
      <c r="AU11" s="11">
        <f>(Z11*100)/AA11</f>
        <v>0</v>
      </c>
      <c r="AV11" s="12">
        <f>ROUND(AU11,4)</f>
        <v>0</v>
      </c>
    </row>
    <row r="12" spans="1:48" ht="12.75">
      <c r="A12" s="114">
        <v>2</v>
      </c>
      <c r="B12" s="115" t="s">
        <v>77</v>
      </c>
      <c r="C12" s="115" t="s">
        <v>76</v>
      </c>
      <c r="D12" s="115" t="s">
        <v>78</v>
      </c>
      <c r="E12" s="116">
        <v>67</v>
      </c>
      <c r="F12" s="117">
        <v>22463</v>
      </c>
      <c r="G12" s="129">
        <f>ROUND(AG12,4)</f>
        <v>0.2983</v>
      </c>
      <c r="H12" s="116">
        <v>54</v>
      </c>
      <c r="I12" s="117">
        <v>21827</v>
      </c>
      <c r="J12" s="129">
        <f>ROUND(AI12,4)</f>
        <v>0.2474</v>
      </c>
      <c r="K12" s="153">
        <v>121</v>
      </c>
      <c r="L12" s="117">
        <v>19691</v>
      </c>
      <c r="M12" s="129">
        <f>ROUND(AK12,4)</f>
        <v>0.6145</v>
      </c>
      <c r="N12" s="153">
        <v>58</v>
      </c>
      <c r="O12" s="117">
        <v>13588</v>
      </c>
      <c r="P12" s="129">
        <f>ROUND(AM12,4)</f>
        <v>0.4268</v>
      </c>
      <c r="Q12" s="153"/>
      <c r="R12" s="117">
        <v>0.1</v>
      </c>
      <c r="S12" s="129">
        <f>ROUND(AO12,4)</f>
        <v>0</v>
      </c>
      <c r="T12" s="153"/>
      <c r="U12" s="117">
        <v>0.1</v>
      </c>
      <c r="V12" s="129">
        <f>ROUND(AQ12,4)</f>
        <v>0</v>
      </c>
      <c r="W12" s="153"/>
      <c r="X12" s="117">
        <v>0.1</v>
      </c>
      <c r="Y12" s="129">
        <f>ROUND(AT12,4)</f>
        <v>0</v>
      </c>
      <c r="Z12" s="153"/>
      <c r="AA12" s="117">
        <v>0.1</v>
      </c>
      <c r="AB12" s="129">
        <f>ROUND(AW12,4)</f>
        <v>0</v>
      </c>
      <c r="AC12" s="121">
        <f>COUNT(E12,H12,K12,N12,Q12,T12,W12,Z12)</f>
        <v>4</v>
      </c>
      <c r="AD12" s="122">
        <f>(AH12+AJ12+AL12+AN12+AP12+AR12+AT12+AV12)</f>
        <v>1.5870000000000002</v>
      </c>
      <c r="AE12" s="123">
        <v>2</v>
      </c>
      <c r="AF12" s="124"/>
      <c r="AG12" s="13">
        <f>(E12*100)/F12</f>
        <v>0.2982682633664248</v>
      </c>
      <c r="AH12" s="12">
        <f>ROUND(AG12,4)</f>
        <v>0.2983</v>
      </c>
      <c r="AI12" s="11">
        <f>(H12*100)/I12</f>
        <v>0.2474000091629633</v>
      </c>
      <c r="AJ12" s="12">
        <f>ROUND(AI12,4)</f>
        <v>0.2474</v>
      </c>
      <c r="AK12" s="11">
        <f>(K12*100)/L12</f>
        <v>0.6144939312376212</v>
      </c>
      <c r="AL12" s="12">
        <f>ROUND(AK12,4)</f>
        <v>0.6145</v>
      </c>
      <c r="AM12" s="11">
        <f>(N12*100)/O12</f>
        <v>0.42684721813364734</v>
      </c>
      <c r="AN12" s="12">
        <f>ROUND(AM12,4)</f>
        <v>0.4268</v>
      </c>
      <c r="AO12" s="11">
        <f>(Q12*100)/R12</f>
        <v>0</v>
      </c>
      <c r="AP12" s="12">
        <f>ROUND(AO12,4)</f>
        <v>0</v>
      </c>
      <c r="AQ12" s="11">
        <f>(T12*100)/U12</f>
        <v>0</v>
      </c>
      <c r="AR12" s="12">
        <f>ROUND(AQ12,4)</f>
        <v>0</v>
      </c>
      <c r="AS12" s="11">
        <f>(W12*100)/X12</f>
        <v>0</v>
      </c>
      <c r="AT12" s="12">
        <f>ROUND(AS12,4)</f>
        <v>0</v>
      </c>
      <c r="AU12" s="11">
        <f>(Z12*100)/AA12</f>
        <v>0</v>
      </c>
      <c r="AV12" s="12">
        <f>ROUND(AU12,4)</f>
        <v>0</v>
      </c>
    </row>
    <row r="13" spans="1:48" ht="12.75">
      <c r="A13" s="114">
        <v>3</v>
      </c>
      <c r="B13" s="115" t="s">
        <v>56</v>
      </c>
      <c r="C13" s="115" t="s">
        <v>57</v>
      </c>
      <c r="D13" s="115" t="s">
        <v>58</v>
      </c>
      <c r="E13" s="116">
        <v>29</v>
      </c>
      <c r="F13" s="117">
        <v>13588</v>
      </c>
      <c r="G13" s="129">
        <f>ROUND(AG13,4)</f>
        <v>0.2134</v>
      </c>
      <c r="H13" s="116">
        <v>1</v>
      </c>
      <c r="I13" s="117">
        <v>1569</v>
      </c>
      <c r="J13" s="129">
        <f>ROUND(AI13,4)</f>
        <v>0.0637</v>
      </c>
      <c r="K13" s="153">
        <v>41</v>
      </c>
      <c r="L13" s="117">
        <v>6005</v>
      </c>
      <c r="M13" s="129">
        <f>ROUND(AK13,4)</f>
        <v>0.6828</v>
      </c>
      <c r="N13" s="153">
        <v>67</v>
      </c>
      <c r="O13" s="117">
        <v>6801</v>
      </c>
      <c r="P13" s="129">
        <f>ROUND(AM13,4)</f>
        <v>0.9851</v>
      </c>
      <c r="Q13" s="153"/>
      <c r="R13" s="117">
        <v>0.1</v>
      </c>
      <c r="S13" s="129">
        <f>ROUND(AO13,4)</f>
        <v>0</v>
      </c>
      <c r="T13" s="153"/>
      <c r="U13" s="117">
        <v>0.1</v>
      </c>
      <c r="V13" s="129">
        <f>ROUND(AQ13,4)</f>
        <v>0</v>
      </c>
      <c r="W13" s="153"/>
      <c r="X13" s="117">
        <v>0.1</v>
      </c>
      <c r="Y13" s="129">
        <f>ROUND(AT13,4)</f>
        <v>0</v>
      </c>
      <c r="Z13" s="153"/>
      <c r="AA13" s="117">
        <v>0.1</v>
      </c>
      <c r="AB13" s="129">
        <f>ROUND(AW13,4)</f>
        <v>0</v>
      </c>
      <c r="AC13" s="121">
        <f>COUNT(E13,H13,K13,N13,Q13,T13,W13,Z13)</f>
        <v>4</v>
      </c>
      <c r="AD13" s="122">
        <f>(AH13+AJ13+AL13+AN13+AP13+AR13+AT13+AV13)</f>
        <v>1.9449999999999998</v>
      </c>
      <c r="AE13" s="123">
        <v>3</v>
      </c>
      <c r="AF13" s="124"/>
      <c r="AG13" s="13">
        <f>(E13*100)/F13</f>
        <v>0.21342360906682367</v>
      </c>
      <c r="AH13" s="12">
        <f>ROUND(AG13,4)</f>
        <v>0.2134</v>
      </c>
      <c r="AI13" s="11">
        <f>(H13*100)/I13</f>
        <v>0.06373486297004462</v>
      </c>
      <c r="AJ13" s="12">
        <f>ROUND(AI13,4)</f>
        <v>0.0637</v>
      </c>
      <c r="AK13" s="11">
        <f>(K13*100)/L13</f>
        <v>0.6827643630308077</v>
      </c>
      <c r="AL13" s="12">
        <f>ROUND(AK13,4)</f>
        <v>0.6828</v>
      </c>
      <c r="AM13" s="11">
        <f>(N13*100)/O13</f>
        <v>0.9851492427584179</v>
      </c>
      <c r="AN13" s="12">
        <f>ROUND(AM13,4)</f>
        <v>0.9851</v>
      </c>
      <c r="AO13" s="11">
        <f>(Q13*100)/R13</f>
        <v>0</v>
      </c>
      <c r="AP13" s="12">
        <f>ROUND(AO13,4)</f>
        <v>0</v>
      </c>
      <c r="AQ13" s="11">
        <f>(T13*100)/U13</f>
        <v>0</v>
      </c>
      <c r="AR13" s="12">
        <f>ROUND(AQ13,4)</f>
        <v>0</v>
      </c>
      <c r="AS13" s="11">
        <f>(W13*100)/X13</f>
        <v>0</v>
      </c>
      <c r="AT13" s="12">
        <f>ROUND(AS13,4)</f>
        <v>0</v>
      </c>
      <c r="AU13" s="11">
        <f>(Z13*100)/AA13</f>
        <v>0</v>
      </c>
      <c r="AV13" s="12">
        <f>ROUND(AU13,4)</f>
        <v>0</v>
      </c>
    </row>
    <row r="14" spans="1:35" ht="12.75">
      <c r="A14" s="61"/>
      <c r="B14" s="63"/>
      <c r="C14" s="63"/>
      <c r="D14" s="64"/>
      <c r="E14" s="63"/>
      <c r="F14" s="64"/>
      <c r="G14" s="64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108"/>
      <c r="AD14" s="109"/>
      <c r="AE14" s="110"/>
      <c r="AF14" s="64"/>
      <c r="AI14" s="2"/>
    </row>
  </sheetData>
  <sheetProtection password="D4ED" sheet="1" objects="1" scenarios="1"/>
  <conditionalFormatting sqref="G6:G13 J6:J13 P6:P13 S6:S13 M6:M13 AB6:AB13 V6:V13 Y6:Y13">
    <cfRule type="cellIs" priority="11" dxfId="0" operator="greaterThan">
      <formula>10</formula>
    </cfRule>
  </conditionalFormatting>
  <conditionalFormatting sqref="F6:F13 I6:I13 L6:L13 O6:O13 R6:R13 U6:U13 X6:X13 AA6:AA13">
    <cfRule type="cellIs" priority="9" dxfId="0" operator="lessThan">
      <formula>100</formula>
    </cfRule>
  </conditionalFormatting>
  <conditionalFormatting sqref="AC6:AC13">
    <cfRule type="cellIs" priority="1" dxfId="0" operator="lessThan"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Fabricom-GTI</cp:lastModifiedBy>
  <cp:lastPrinted>2007-10-18T06:51:13Z</cp:lastPrinted>
  <dcterms:created xsi:type="dcterms:W3CDTF">2000-09-21T12:52:31Z</dcterms:created>
  <dcterms:modified xsi:type="dcterms:W3CDTF">2013-11-22T12:29:27Z</dcterms:modified>
  <cp:category/>
  <cp:version/>
  <cp:contentType/>
  <cp:contentStatus/>
</cp:coreProperties>
</file>