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lassement" sheetId="1" r:id="rId1"/>
  </sheets>
  <definedNames/>
  <calcPr fullCalcOnLoad="1"/>
</workbook>
</file>

<file path=xl/sharedStrings.xml><?xml version="1.0" encoding="utf-8"?>
<sst xmlns="http://schemas.openxmlformats.org/spreadsheetml/2006/main" count="502" uniqueCount="126">
  <si>
    <t>Localié</t>
  </si>
  <si>
    <t>Prov</t>
  </si>
  <si>
    <t>Bague</t>
  </si>
  <si>
    <t>PL</t>
  </si>
  <si>
    <t>NB</t>
  </si>
  <si>
    <t>Total</t>
  </si>
  <si>
    <t>Murez-Marichal</t>
  </si>
  <si>
    <t>HT</t>
  </si>
  <si>
    <t>9069105/10</t>
  </si>
  <si>
    <t>Putseys-Patte</t>
  </si>
  <si>
    <t>Houtain-Le-Val</t>
  </si>
  <si>
    <t>BW</t>
  </si>
  <si>
    <t>1515229/12</t>
  </si>
  <si>
    <t>1515255/12</t>
  </si>
  <si>
    <t>Pierre R &amp; D</t>
  </si>
  <si>
    <t>Pecrot</t>
  </si>
  <si>
    <t>1500135/12</t>
  </si>
  <si>
    <t>1507785/11</t>
  </si>
  <si>
    <t>Casaert-Sénéchal</t>
  </si>
  <si>
    <t>Russeignies</t>
  </si>
  <si>
    <t>9032081/12</t>
  </si>
  <si>
    <t>Jacques Laurent</t>
  </si>
  <si>
    <t>Chaumont</t>
  </si>
  <si>
    <t>5149510/12</t>
  </si>
  <si>
    <t>Creteur Alain</t>
  </si>
  <si>
    <t>Amougies</t>
  </si>
  <si>
    <t>9041013/12</t>
  </si>
  <si>
    <t>Wadelincourt</t>
  </si>
  <si>
    <t>Palm J-P et Yvette</t>
  </si>
  <si>
    <t>Braine l'Alleud</t>
  </si>
  <si>
    <t>Famille 3D</t>
  </si>
  <si>
    <t>Ghlin</t>
  </si>
  <si>
    <t>Tournai</t>
  </si>
  <si>
    <t>Marsille Hadrien</t>
  </si>
  <si>
    <t>Ophain B-S-I</t>
  </si>
  <si>
    <t xml:space="preserve">Longlez Willy </t>
  </si>
  <si>
    <t>Kain</t>
  </si>
  <si>
    <t>Navez Camille</t>
  </si>
  <si>
    <t>Binche</t>
  </si>
  <si>
    <t>Van Hoof René</t>
  </si>
  <si>
    <t>Tordeurs O et W</t>
  </si>
  <si>
    <t>Pauriche Mike</t>
  </si>
  <si>
    <t>Stambruges</t>
  </si>
  <si>
    <t>Eeckhaudt Florent</t>
  </si>
  <si>
    <t>Anderlues</t>
  </si>
  <si>
    <t>Stasseyns Didier</t>
  </si>
  <si>
    <t>Waterloo</t>
  </si>
  <si>
    <t>Habets Paulette</t>
  </si>
  <si>
    <t>Isieres</t>
  </si>
  <si>
    <t>9031111/12</t>
  </si>
  <si>
    <t>9010144/12</t>
  </si>
  <si>
    <t>1512069/12</t>
  </si>
  <si>
    <t xml:space="preserve">Pierre R &amp; D </t>
  </si>
  <si>
    <t>1500143/12</t>
  </si>
  <si>
    <t>9032250/12</t>
  </si>
  <si>
    <t>Goffin Daniel</t>
  </si>
  <si>
    <t>Bouffioulx</t>
  </si>
  <si>
    <t>9063042/12</t>
  </si>
  <si>
    <t>9002653/11</t>
  </si>
  <si>
    <t>Vandam-Mirabelle</t>
  </si>
  <si>
    <t>Quaregnon</t>
  </si>
  <si>
    <t>Masy Hilaire</t>
  </si>
  <si>
    <t>Herchies</t>
  </si>
  <si>
    <t>9040532/11</t>
  </si>
  <si>
    <t>Hovens Michel</t>
  </si>
  <si>
    <t>Viesville</t>
  </si>
  <si>
    <t>9078012/12</t>
  </si>
  <si>
    <t>1500072/12</t>
  </si>
  <si>
    <t>5062407/10</t>
  </si>
  <si>
    <t>Devos-Embrechts</t>
  </si>
  <si>
    <t>Courcelles</t>
  </si>
  <si>
    <t>9065115/12</t>
  </si>
  <si>
    <t>1506912/10</t>
  </si>
  <si>
    <t>Delveaux Louis</t>
  </si>
  <si>
    <t>Céroux-Mousty</t>
  </si>
  <si>
    <t>1508330/12</t>
  </si>
  <si>
    <t>1512637/12</t>
  </si>
  <si>
    <t>De Witte Gerard</t>
  </si>
  <si>
    <t>Chievres</t>
  </si>
  <si>
    <t>9000019/12</t>
  </si>
  <si>
    <t>1507649/09</t>
  </si>
  <si>
    <t xml:space="preserve">Crame Pierre </t>
  </si>
  <si>
    <t>Merbes Le Château</t>
  </si>
  <si>
    <t>9100266/09</t>
  </si>
  <si>
    <t>4304558/11</t>
  </si>
  <si>
    <t>Fagot Willy et Renée</t>
  </si>
  <si>
    <t>Nethen</t>
  </si>
  <si>
    <t>1504762/11</t>
  </si>
  <si>
    <t>1507012/11</t>
  </si>
  <si>
    <t>1507031/11</t>
  </si>
  <si>
    <t>Vandemeulebroucke Carlos</t>
  </si>
  <si>
    <t>St Léger</t>
  </si>
  <si>
    <t>9062298/11</t>
  </si>
  <si>
    <t>9062552/11</t>
  </si>
  <si>
    <t>Laurent André</t>
  </si>
  <si>
    <t>Couture St Germain</t>
  </si>
  <si>
    <t>1515896/09</t>
  </si>
  <si>
    <t>Baligant-Peetroons</t>
  </si>
  <si>
    <t>Wauthier-Braine</t>
  </si>
  <si>
    <t>1517055/09</t>
  </si>
  <si>
    <t>Leturcq-Duponchelle</t>
  </si>
  <si>
    <t>Pippers Yvon</t>
  </si>
  <si>
    <t>Metens Jean-Paul</t>
  </si>
  <si>
    <t>Virginal</t>
  </si>
  <si>
    <t>Heckmans-Laurent</t>
  </si>
  <si>
    <t>Houdeng</t>
  </si>
  <si>
    <t>Ht</t>
  </si>
  <si>
    <t>As-Pigeon - Fond</t>
  </si>
  <si>
    <t>As-Pigeon - Grand demi-fond - Jeunes</t>
  </si>
  <si>
    <t>As-Pigeon - Grand demi-fond - Yearlings</t>
  </si>
  <si>
    <t>As-Pigeon - Grand demi-fond - Vieux</t>
  </si>
  <si>
    <t>As-Pigeon - Demi-fond - Jeunes</t>
  </si>
  <si>
    <t>As-Pigeon - Demi-fond - Yearlings</t>
  </si>
  <si>
    <t>As-Pigeon - Demi-fond - Vieux</t>
  </si>
  <si>
    <t>As-Pigeon - Vitesse - Jeunes</t>
  </si>
  <si>
    <t>As-Pigeon - Vitesse - Yearlings</t>
  </si>
  <si>
    <t>As-Pigeon - Vitesse - Vieux</t>
  </si>
  <si>
    <t>Championnats 2014 - EPR Brabant wallon / Hainaut</t>
  </si>
  <si>
    <t>De Becker Josée</t>
  </si>
  <si>
    <t>Corroy le Grand</t>
  </si>
  <si>
    <t>1508704/11</t>
  </si>
  <si>
    <t>EPR</t>
  </si>
  <si>
    <t>Classement définitif</t>
  </si>
  <si>
    <t>Nom</t>
  </si>
  <si>
    <t>9037492/08</t>
  </si>
  <si>
    <t>9062540/11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</si>
</sst>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"/>
    <numFmt numFmtId="16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165" fontId="42" fillId="0" borderId="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165" fontId="42" fillId="0" borderId="12" xfId="0" applyNumberFormat="1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2" xfId="0" applyFont="1" applyBorder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3" xfId="0" applyFont="1" applyBorder="1" applyAlignment="1">
      <alignment/>
    </xf>
    <xf numFmtId="0" fontId="44" fillId="0" borderId="0" xfId="0" applyFont="1" applyBorder="1" applyAlignment="1">
      <alignment/>
    </xf>
    <xf numFmtId="165" fontId="43" fillId="0" borderId="0" xfId="0" applyNumberFormat="1" applyFont="1" applyBorder="1" applyAlignment="1">
      <alignment/>
    </xf>
    <xf numFmtId="164" fontId="43" fillId="0" borderId="0" xfId="0" applyNumberFormat="1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165" fontId="43" fillId="0" borderId="12" xfId="0" applyNumberFormat="1" applyFont="1" applyBorder="1" applyAlignment="1">
      <alignment/>
    </xf>
    <xf numFmtId="164" fontId="43" fillId="0" borderId="12" xfId="0" applyNumberFormat="1" applyFont="1" applyBorder="1" applyAlignment="1">
      <alignment/>
    </xf>
    <xf numFmtId="165" fontId="43" fillId="0" borderId="0" xfId="0" applyNumberFormat="1" applyFont="1" applyAlignment="1">
      <alignment/>
    </xf>
    <xf numFmtId="0" fontId="43" fillId="0" borderId="14" xfId="0" applyFont="1" applyBorder="1" applyAlignment="1">
      <alignment/>
    </xf>
    <xf numFmtId="165" fontId="44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3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4" fillId="0" borderId="15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5" fontId="46" fillId="0" borderId="0" xfId="0" applyNumberFormat="1" applyFont="1" applyAlignment="1">
      <alignment/>
    </xf>
    <xf numFmtId="0" fontId="43" fillId="0" borderId="0" xfId="0" applyFont="1" applyBorder="1" applyAlignment="1">
      <alignment horizontal="left"/>
    </xf>
    <xf numFmtId="0" fontId="43" fillId="0" borderId="12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3" fillId="0" borderId="11" xfId="0" applyFont="1" applyBorder="1" applyAlignment="1">
      <alignment horizontal="left"/>
    </xf>
    <xf numFmtId="0" fontId="44" fillId="0" borderId="11" xfId="0" applyFont="1" applyBorder="1" applyAlignment="1">
      <alignment horizontal="left"/>
    </xf>
    <xf numFmtId="0" fontId="44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104775</xdr:rowOff>
    </xdr:from>
    <xdr:to>
      <xdr:col>2</xdr:col>
      <xdr:colOff>495300</xdr:colOff>
      <xdr:row>2</xdr:row>
      <xdr:rowOff>228600</xdr:rowOff>
    </xdr:to>
    <xdr:pic>
      <xdr:nvPicPr>
        <xdr:cNvPr id="1" name="Image 3" descr="imagesN6RT0C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323850"/>
          <a:ext cx="361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1</xdr:row>
      <xdr:rowOff>66675</xdr:rowOff>
    </xdr:from>
    <xdr:to>
      <xdr:col>5</xdr:col>
      <xdr:colOff>466725</xdr:colOff>
      <xdr:row>3</xdr:row>
      <xdr:rowOff>38100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285750"/>
          <a:ext cx="304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6"/>
  <sheetViews>
    <sheetView tabSelected="1" zoomScalePageLayoutView="0" workbookViewId="0" topLeftCell="A40">
      <selection activeCell="AE126" sqref="AE126"/>
    </sheetView>
  </sheetViews>
  <sheetFormatPr defaultColWidth="11.421875" defaultRowHeight="12" customHeight="1"/>
  <cols>
    <col min="1" max="1" width="5.28125" style="10" customWidth="1"/>
    <col min="2" max="3" width="17.8515625" style="10" customWidth="1"/>
    <col min="4" max="4" width="5.28125" style="10" customWidth="1"/>
    <col min="5" max="5" width="5.28125" style="47" customWidth="1"/>
    <col min="6" max="6" width="17.8515625" style="10" customWidth="1"/>
    <col min="7" max="7" width="2.421875" style="10" hidden="1" customWidth="1"/>
    <col min="8" max="8" width="5.28125" style="10" hidden="1" customWidth="1"/>
    <col min="9" max="9" width="6.8515625" style="19" hidden="1" customWidth="1"/>
    <col min="10" max="10" width="3.7109375" style="10" hidden="1" customWidth="1"/>
    <col min="11" max="11" width="4.7109375" style="10" hidden="1" customWidth="1"/>
    <col min="12" max="12" width="6.8515625" style="19" hidden="1" customWidth="1"/>
    <col min="13" max="13" width="3.28125" style="10" hidden="1" customWidth="1"/>
    <col min="14" max="14" width="4.28125" style="10" hidden="1" customWidth="1"/>
    <col min="15" max="15" width="6.7109375" style="19" hidden="1" customWidth="1"/>
    <col min="16" max="16" width="2.57421875" style="10" hidden="1" customWidth="1"/>
    <col min="17" max="17" width="4.57421875" style="10" hidden="1" customWidth="1"/>
    <col min="18" max="18" width="6.7109375" style="19" hidden="1" customWidth="1"/>
    <col min="19" max="19" width="3.140625" style="10" hidden="1" customWidth="1"/>
    <col min="20" max="20" width="4.57421875" style="10" hidden="1" customWidth="1"/>
    <col min="21" max="21" width="6.57421875" style="19" hidden="1" customWidth="1"/>
    <col min="22" max="22" width="2.421875" style="10" hidden="1" customWidth="1"/>
    <col min="23" max="23" width="4.421875" style="10" hidden="1" customWidth="1"/>
    <col min="24" max="24" width="6.57421875" style="19" hidden="1" customWidth="1"/>
    <col min="25" max="25" width="7.57421875" style="10" hidden="1" customWidth="1"/>
    <col min="26" max="26" width="4.421875" style="10" hidden="1" customWidth="1"/>
    <col min="27" max="27" width="5.421875" style="19" hidden="1" customWidth="1"/>
    <col min="28" max="28" width="2.57421875" style="10" hidden="1" customWidth="1"/>
    <col min="29" max="29" width="3.28125" style="10" hidden="1" customWidth="1"/>
    <col min="30" max="30" width="6.8515625" style="19" hidden="1" customWidth="1"/>
    <col min="31" max="31" width="7.8515625" style="10" customWidth="1"/>
    <col min="32" max="32" width="5.28125" style="47" customWidth="1"/>
    <col min="33" max="42" width="11.421875" style="10" customWidth="1"/>
    <col min="43" max="51" width="0" style="10" hidden="1" customWidth="1"/>
    <col min="52" max="16384" width="11.421875" style="10" customWidth="1"/>
  </cols>
  <sheetData>
    <row r="1" spans="1:32" ht="17.25" customHeight="1">
      <c r="A1" s="57" t="s">
        <v>117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1:32" ht="17.25" customHeight="1">
      <c r="A2" s="56" t="s">
        <v>122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</row>
    <row r="3" spans="2:32" ht="19.5" customHeight="1">
      <c r="B3" s="25"/>
      <c r="C3" s="25"/>
      <c r="D3" s="25"/>
      <c r="E3" s="42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42"/>
    </row>
    <row r="4" spans="1:32" s="29" customFormat="1" ht="12.75" customHeight="1" thickBot="1">
      <c r="A4" s="28" t="s">
        <v>116</v>
      </c>
      <c r="E4" s="43"/>
      <c r="I4" s="30"/>
      <c r="L4" s="30"/>
      <c r="O4" s="30"/>
      <c r="R4" s="30"/>
      <c r="U4" s="30"/>
      <c r="X4" s="30"/>
      <c r="AA4" s="30"/>
      <c r="AD4" s="30"/>
      <c r="AF4" s="43"/>
    </row>
    <row r="5" spans="1:32" ht="12.75" customHeight="1">
      <c r="A5" s="20" t="s">
        <v>121</v>
      </c>
      <c r="B5" s="11" t="s">
        <v>123</v>
      </c>
      <c r="C5" s="11" t="s">
        <v>0</v>
      </c>
      <c r="D5" s="11" t="s">
        <v>1</v>
      </c>
      <c r="E5" s="44"/>
      <c r="F5" s="11" t="s">
        <v>2</v>
      </c>
      <c r="G5" s="11" t="s">
        <v>3</v>
      </c>
      <c r="H5" s="11" t="s">
        <v>4</v>
      </c>
      <c r="I5" s="21"/>
      <c r="J5" s="11" t="s">
        <v>3</v>
      </c>
      <c r="K5" s="11" t="s">
        <v>4</v>
      </c>
      <c r="L5" s="21"/>
      <c r="M5" s="11" t="s">
        <v>3</v>
      </c>
      <c r="N5" s="11" t="s">
        <v>4</v>
      </c>
      <c r="O5" s="21"/>
      <c r="P5" s="11" t="s">
        <v>3</v>
      </c>
      <c r="Q5" s="11" t="s">
        <v>4</v>
      </c>
      <c r="R5" s="21"/>
      <c r="S5" s="11" t="s">
        <v>3</v>
      </c>
      <c r="T5" s="11" t="s">
        <v>4</v>
      </c>
      <c r="U5" s="21"/>
      <c r="V5" s="11" t="s">
        <v>3</v>
      </c>
      <c r="W5" s="11" t="s">
        <v>4</v>
      </c>
      <c r="X5" s="21"/>
      <c r="Y5" s="11" t="s">
        <v>3</v>
      </c>
      <c r="Z5" s="11" t="s">
        <v>4</v>
      </c>
      <c r="AA5" s="21"/>
      <c r="AB5" s="11" t="s">
        <v>3</v>
      </c>
      <c r="AC5" s="11" t="s">
        <v>4</v>
      </c>
      <c r="AD5" s="21"/>
      <c r="AE5" s="11" t="s">
        <v>5</v>
      </c>
      <c r="AF5" s="50"/>
    </row>
    <row r="6" spans="1:32" ht="12.75" customHeight="1">
      <c r="A6" s="37">
        <v>1</v>
      </c>
      <c r="B6" s="7" t="s">
        <v>77</v>
      </c>
      <c r="C6" s="7" t="s">
        <v>78</v>
      </c>
      <c r="D6" s="22" t="s">
        <v>7</v>
      </c>
      <c r="E6" s="45">
        <v>1</v>
      </c>
      <c r="F6" s="7" t="s">
        <v>79</v>
      </c>
      <c r="G6" s="7">
        <v>1</v>
      </c>
      <c r="H6" s="7">
        <v>698</v>
      </c>
      <c r="I6" s="13">
        <f aca="true" t="shared" si="0" ref="I6:I14">(G6*100)/H6</f>
        <v>0.14326647564469913</v>
      </c>
      <c r="J6" s="7">
        <v>2</v>
      </c>
      <c r="K6" s="7">
        <v>586</v>
      </c>
      <c r="L6" s="13">
        <f aca="true" t="shared" si="1" ref="L6:L14">(J6*100)/K6</f>
        <v>0.3412969283276451</v>
      </c>
      <c r="M6" s="7">
        <v>4</v>
      </c>
      <c r="N6" s="7">
        <v>538</v>
      </c>
      <c r="O6" s="13">
        <f aca="true" t="shared" si="2" ref="O6:O14">(M6*100)/N6</f>
        <v>0.7434944237918215</v>
      </c>
      <c r="P6" s="7">
        <v>2</v>
      </c>
      <c r="Q6" s="7">
        <v>452</v>
      </c>
      <c r="R6" s="13">
        <f aca="true" t="shared" si="3" ref="R6:R14">(P6*100)/Q6</f>
        <v>0.4424778761061947</v>
      </c>
      <c r="S6" s="7">
        <v>5</v>
      </c>
      <c r="T6" s="7">
        <v>471</v>
      </c>
      <c r="U6" s="13">
        <f aca="true" t="shared" si="4" ref="U6:U14">(S6*100)/T6</f>
        <v>1.0615711252653928</v>
      </c>
      <c r="V6" s="7">
        <v>2</v>
      </c>
      <c r="W6" s="7">
        <v>468</v>
      </c>
      <c r="X6" s="13">
        <f aca="true" t="shared" si="5" ref="X6:X14">(V6*100)/W6</f>
        <v>0.42735042735042733</v>
      </c>
      <c r="Y6" s="7">
        <v>1</v>
      </c>
      <c r="Z6" s="7">
        <v>271</v>
      </c>
      <c r="AA6" s="13">
        <f aca="true" t="shared" si="6" ref="AA6:AA12">(Y6*100)/Z6</f>
        <v>0.36900369003690037</v>
      </c>
      <c r="AB6" s="7">
        <v>2</v>
      </c>
      <c r="AC6" s="7">
        <v>327</v>
      </c>
      <c r="AD6" s="13">
        <f aca="true" t="shared" si="7" ref="AD6:AD11">(AB6*100)/AC6</f>
        <v>0.6116207951070336</v>
      </c>
      <c r="AE6" s="13">
        <f aca="true" t="shared" si="8" ref="AE6:AE11">I6+L6+O6+R6+U6+X6+AA6+AD6</f>
        <v>4.140081741630114</v>
      </c>
      <c r="AF6" s="51">
        <v>8</v>
      </c>
    </row>
    <row r="7" spans="1:32" ht="12.75" customHeight="1">
      <c r="A7" s="37">
        <v>2</v>
      </c>
      <c r="B7" s="7" t="s">
        <v>69</v>
      </c>
      <c r="C7" s="7" t="s">
        <v>70</v>
      </c>
      <c r="D7" s="22" t="s">
        <v>7</v>
      </c>
      <c r="E7" s="45">
        <v>2</v>
      </c>
      <c r="F7" s="7" t="s">
        <v>71</v>
      </c>
      <c r="G7" s="7">
        <v>2</v>
      </c>
      <c r="H7" s="7">
        <v>169</v>
      </c>
      <c r="I7" s="13">
        <f t="shared" si="0"/>
        <v>1.183431952662722</v>
      </c>
      <c r="J7" s="7">
        <v>52</v>
      </c>
      <c r="K7" s="7">
        <v>1050</v>
      </c>
      <c r="L7" s="13">
        <f t="shared" si="1"/>
        <v>4.9523809523809526</v>
      </c>
      <c r="M7" s="7">
        <v>5</v>
      </c>
      <c r="N7" s="7">
        <v>516</v>
      </c>
      <c r="O7" s="13">
        <f t="shared" si="2"/>
        <v>0.9689922480620154</v>
      </c>
      <c r="P7" s="7">
        <v>4</v>
      </c>
      <c r="Q7" s="7">
        <v>559</v>
      </c>
      <c r="R7" s="13">
        <f t="shared" si="3"/>
        <v>0.7155635062611807</v>
      </c>
      <c r="S7" s="7">
        <v>2</v>
      </c>
      <c r="T7" s="7">
        <v>546</v>
      </c>
      <c r="U7" s="13">
        <f t="shared" si="4"/>
        <v>0.3663003663003663</v>
      </c>
      <c r="V7" s="7">
        <v>2</v>
      </c>
      <c r="W7" s="7">
        <v>120</v>
      </c>
      <c r="X7" s="13">
        <f t="shared" si="5"/>
        <v>1.6666666666666667</v>
      </c>
      <c r="Y7" s="7">
        <v>9</v>
      </c>
      <c r="Z7" s="7">
        <v>427</v>
      </c>
      <c r="AA7" s="13">
        <f t="shared" si="6"/>
        <v>2.107728337236534</v>
      </c>
      <c r="AB7" s="7">
        <v>4</v>
      </c>
      <c r="AC7" s="7">
        <v>457</v>
      </c>
      <c r="AD7" s="13">
        <f t="shared" si="7"/>
        <v>0.87527352297593</v>
      </c>
      <c r="AE7" s="13">
        <f t="shared" si="8"/>
        <v>12.836337552546366</v>
      </c>
      <c r="AF7" s="51">
        <v>8</v>
      </c>
    </row>
    <row r="8" spans="1:32" ht="12.75" customHeight="1">
      <c r="A8" s="37">
        <v>3</v>
      </c>
      <c r="B8" s="7" t="s">
        <v>61</v>
      </c>
      <c r="C8" s="7" t="s">
        <v>62</v>
      </c>
      <c r="D8" s="22" t="s">
        <v>7</v>
      </c>
      <c r="E8" s="45">
        <v>3</v>
      </c>
      <c r="F8" s="7" t="s">
        <v>63</v>
      </c>
      <c r="G8" s="7">
        <v>5</v>
      </c>
      <c r="H8" s="7">
        <v>870</v>
      </c>
      <c r="I8" s="13">
        <f t="shared" si="0"/>
        <v>0.5747126436781609</v>
      </c>
      <c r="J8" s="7">
        <v>5</v>
      </c>
      <c r="K8" s="7">
        <v>632</v>
      </c>
      <c r="L8" s="13">
        <f t="shared" si="1"/>
        <v>0.7911392405063291</v>
      </c>
      <c r="M8" s="7">
        <v>100</v>
      </c>
      <c r="N8" s="7">
        <v>1917</v>
      </c>
      <c r="O8" s="13">
        <f t="shared" si="2"/>
        <v>5.216484089723527</v>
      </c>
      <c r="P8" s="7">
        <v>9</v>
      </c>
      <c r="Q8" s="7">
        <v>1250</v>
      </c>
      <c r="R8" s="13">
        <f t="shared" si="3"/>
        <v>0.72</v>
      </c>
      <c r="S8" s="7">
        <v>19</v>
      </c>
      <c r="T8" s="7">
        <v>872</v>
      </c>
      <c r="U8" s="13">
        <f t="shared" si="4"/>
        <v>2.1788990825688073</v>
      </c>
      <c r="V8" s="7">
        <v>2</v>
      </c>
      <c r="W8" s="7">
        <v>775</v>
      </c>
      <c r="X8" s="13">
        <f t="shared" si="5"/>
        <v>0.25806451612903225</v>
      </c>
      <c r="Y8" s="7">
        <v>15</v>
      </c>
      <c r="Z8" s="7">
        <v>525</v>
      </c>
      <c r="AA8" s="13">
        <f t="shared" si="6"/>
        <v>2.857142857142857</v>
      </c>
      <c r="AB8" s="7">
        <v>27</v>
      </c>
      <c r="AC8" s="7">
        <v>461</v>
      </c>
      <c r="AD8" s="13">
        <f t="shared" si="7"/>
        <v>5.856832971800434</v>
      </c>
      <c r="AE8" s="13">
        <f t="shared" si="8"/>
        <v>18.453275401549146</v>
      </c>
      <c r="AF8" s="51">
        <v>8</v>
      </c>
    </row>
    <row r="9" spans="1:32" ht="12.75" customHeight="1">
      <c r="A9" s="37">
        <v>4</v>
      </c>
      <c r="B9" s="7" t="s">
        <v>39</v>
      </c>
      <c r="C9" s="7" t="s">
        <v>29</v>
      </c>
      <c r="D9" s="22" t="s">
        <v>11</v>
      </c>
      <c r="E9" s="45">
        <v>1</v>
      </c>
      <c r="F9" s="7" t="s">
        <v>72</v>
      </c>
      <c r="G9" s="7">
        <v>36</v>
      </c>
      <c r="H9" s="7">
        <v>640</v>
      </c>
      <c r="I9" s="13">
        <f t="shared" si="0"/>
        <v>5.625</v>
      </c>
      <c r="J9" s="7">
        <v>4</v>
      </c>
      <c r="K9" s="7">
        <v>598</v>
      </c>
      <c r="L9" s="13">
        <f t="shared" si="1"/>
        <v>0.6688963210702341</v>
      </c>
      <c r="M9" s="7">
        <v>18</v>
      </c>
      <c r="N9" s="7">
        <v>835</v>
      </c>
      <c r="O9" s="13">
        <f t="shared" si="2"/>
        <v>2.155688622754491</v>
      </c>
      <c r="P9" s="7">
        <v>38</v>
      </c>
      <c r="Q9" s="7">
        <v>537</v>
      </c>
      <c r="R9" s="13">
        <f t="shared" si="3"/>
        <v>7.07635009310987</v>
      </c>
      <c r="S9" s="7">
        <v>5</v>
      </c>
      <c r="T9" s="7">
        <v>570</v>
      </c>
      <c r="U9" s="13">
        <f t="shared" si="4"/>
        <v>0.8771929824561403</v>
      </c>
      <c r="V9" s="7">
        <v>24</v>
      </c>
      <c r="W9" s="7">
        <v>327</v>
      </c>
      <c r="X9" s="13">
        <f t="shared" si="5"/>
        <v>7.339449541284404</v>
      </c>
      <c r="Y9" s="7">
        <v>3</v>
      </c>
      <c r="Z9" s="7">
        <v>240</v>
      </c>
      <c r="AA9" s="13">
        <f t="shared" si="6"/>
        <v>1.25</v>
      </c>
      <c r="AB9" s="7">
        <v>10</v>
      </c>
      <c r="AC9" s="7">
        <v>274</v>
      </c>
      <c r="AD9" s="13">
        <f t="shared" si="7"/>
        <v>3.6496350364963503</v>
      </c>
      <c r="AE9" s="13">
        <f t="shared" si="8"/>
        <v>28.642212597171486</v>
      </c>
      <c r="AF9" s="51">
        <v>8</v>
      </c>
    </row>
    <row r="10" spans="1:32" ht="12.75" customHeight="1">
      <c r="A10" s="37">
        <v>5</v>
      </c>
      <c r="B10" s="7" t="s">
        <v>14</v>
      </c>
      <c r="C10" s="7" t="s">
        <v>15</v>
      </c>
      <c r="D10" s="22" t="s">
        <v>11</v>
      </c>
      <c r="E10" s="45">
        <v>2</v>
      </c>
      <c r="F10" s="7" t="s">
        <v>67</v>
      </c>
      <c r="G10" s="7">
        <v>10</v>
      </c>
      <c r="H10" s="7">
        <v>159</v>
      </c>
      <c r="I10" s="13">
        <f t="shared" si="0"/>
        <v>6.289308176100629</v>
      </c>
      <c r="J10" s="7">
        <v>28</v>
      </c>
      <c r="K10" s="7">
        <v>684</v>
      </c>
      <c r="L10" s="13">
        <f t="shared" si="1"/>
        <v>4.093567251461988</v>
      </c>
      <c r="M10" s="7">
        <v>20</v>
      </c>
      <c r="N10" s="7">
        <v>673</v>
      </c>
      <c r="O10" s="13">
        <f t="shared" si="2"/>
        <v>2.971768202080238</v>
      </c>
      <c r="P10" s="7">
        <v>3</v>
      </c>
      <c r="Q10" s="7">
        <v>712</v>
      </c>
      <c r="R10" s="13">
        <f t="shared" si="3"/>
        <v>0.42134831460674155</v>
      </c>
      <c r="S10" s="7">
        <v>51</v>
      </c>
      <c r="T10" s="7">
        <v>671</v>
      </c>
      <c r="U10" s="13">
        <f t="shared" si="4"/>
        <v>7.600596125186289</v>
      </c>
      <c r="V10" s="7">
        <v>14</v>
      </c>
      <c r="W10" s="7">
        <v>424</v>
      </c>
      <c r="X10" s="13">
        <f t="shared" si="5"/>
        <v>3.30188679245283</v>
      </c>
      <c r="Y10" s="7">
        <v>20</v>
      </c>
      <c r="Z10" s="7">
        <v>479</v>
      </c>
      <c r="AA10" s="13">
        <f t="shared" si="6"/>
        <v>4.175365344467641</v>
      </c>
      <c r="AB10" s="7">
        <v>8</v>
      </c>
      <c r="AC10" s="7">
        <v>112</v>
      </c>
      <c r="AD10" s="13">
        <f t="shared" si="7"/>
        <v>7.142857142857143</v>
      </c>
      <c r="AE10" s="13">
        <f t="shared" si="8"/>
        <v>35.9966973492135</v>
      </c>
      <c r="AF10" s="51">
        <v>8</v>
      </c>
    </row>
    <row r="11" spans="1:32" ht="12.75" customHeight="1">
      <c r="A11" s="37">
        <v>6</v>
      </c>
      <c r="B11" s="7" t="s">
        <v>14</v>
      </c>
      <c r="C11" s="7" t="s">
        <v>15</v>
      </c>
      <c r="D11" s="22" t="s">
        <v>11</v>
      </c>
      <c r="E11" s="45">
        <v>3</v>
      </c>
      <c r="F11" s="7" t="s">
        <v>68</v>
      </c>
      <c r="G11" s="7">
        <v>8</v>
      </c>
      <c r="H11" s="7">
        <v>235</v>
      </c>
      <c r="I11" s="13">
        <f t="shared" si="0"/>
        <v>3.404255319148936</v>
      </c>
      <c r="J11" s="7">
        <v>14</v>
      </c>
      <c r="K11" s="7">
        <v>312</v>
      </c>
      <c r="L11" s="13">
        <f t="shared" si="1"/>
        <v>4.487179487179487</v>
      </c>
      <c r="M11" s="7">
        <v>1</v>
      </c>
      <c r="N11" s="7">
        <v>226</v>
      </c>
      <c r="O11" s="13">
        <f t="shared" si="2"/>
        <v>0.4424778761061947</v>
      </c>
      <c r="P11" s="7">
        <v>18</v>
      </c>
      <c r="Q11" s="7">
        <v>250</v>
      </c>
      <c r="R11" s="13">
        <f t="shared" si="3"/>
        <v>7.2</v>
      </c>
      <c r="S11" s="7">
        <v>24</v>
      </c>
      <c r="T11" s="7">
        <v>673</v>
      </c>
      <c r="U11" s="13">
        <f t="shared" si="4"/>
        <v>3.5661218424962855</v>
      </c>
      <c r="V11" s="7">
        <v>7</v>
      </c>
      <c r="W11" s="7">
        <v>173</v>
      </c>
      <c r="X11" s="13">
        <f t="shared" si="5"/>
        <v>4.046242774566474</v>
      </c>
      <c r="Y11" s="7">
        <v>25</v>
      </c>
      <c r="Z11" s="7">
        <v>412</v>
      </c>
      <c r="AA11" s="13">
        <f t="shared" si="6"/>
        <v>6.067961165048544</v>
      </c>
      <c r="AB11" s="7">
        <v>10</v>
      </c>
      <c r="AC11" s="7">
        <v>112</v>
      </c>
      <c r="AD11" s="13">
        <f t="shared" si="7"/>
        <v>8.928571428571429</v>
      </c>
      <c r="AE11" s="13">
        <f t="shared" si="8"/>
        <v>38.14280989311735</v>
      </c>
      <c r="AF11" s="51">
        <v>8</v>
      </c>
    </row>
    <row r="12" spans="1:32" ht="12.75" customHeight="1">
      <c r="A12" s="38"/>
      <c r="B12" s="7" t="s">
        <v>73</v>
      </c>
      <c r="C12" s="7" t="s">
        <v>74</v>
      </c>
      <c r="D12" s="22" t="s">
        <v>11</v>
      </c>
      <c r="E12" s="45">
        <v>4</v>
      </c>
      <c r="F12" s="7" t="s">
        <v>75</v>
      </c>
      <c r="G12" s="7">
        <v>7</v>
      </c>
      <c r="H12" s="7">
        <v>112</v>
      </c>
      <c r="I12" s="13">
        <f t="shared" si="0"/>
        <v>6.25</v>
      </c>
      <c r="J12" s="7">
        <v>2</v>
      </c>
      <c r="K12" s="7">
        <v>239</v>
      </c>
      <c r="L12" s="13">
        <f t="shared" si="1"/>
        <v>0.8368200836820083</v>
      </c>
      <c r="M12" s="7">
        <v>8</v>
      </c>
      <c r="N12" s="7">
        <v>137</v>
      </c>
      <c r="O12" s="13">
        <f t="shared" si="2"/>
        <v>5.839416058394161</v>
      </c>
      <c r="P12" s="7">
        <v>21</v>
      </c>
      <c r="Q12" s="7">
        <v>671</v>
      </c>
      <c r="R12" s="13">
        <f t="shared" si="3"/>
        <v>3.1296572280178836</v>
      </c>
      <c r="S12" s="7">
        <v>3</v>
      </c>
      <c r="T12" s="7">
        <v>125</v>
      </c>
      <c r="U12" s="13">
        <f t="shared" si="4"/>
        <v>2.4</v>
      </c>
      <c r="V12" s="7">
        <v>8</v>
      </c>
      <c r="W12" s="7">
        <v>229</v>
      </c>
      <c r="X12" s="13">
        <f t="shared" si="5"/>
        <v>3.493449781659389</v>
      </c>
      <c r="Y12" s="7">
        <v>3</v>
      </c>
      <c r="Z12" s="7">
        <v>424</v>
      </c>
      <c r="AA12" s="13">
        <f t="shared" si="6"/>
        <v>0.7075471698113207</v>
      </c>
      <c r="AB12" s="7"/>
      <c r="AC12" s="7"/>
      <c r="AD12" s="13"/>
      <c r="AE12" s="13">
        <f>I12+L12+O12+R12+U12+X12+AA12</f>
        <v>22.656890321564763</v>
      </c>
      <c r="AF12" s="51">
        <v>7</v>
      </c>
    </row>
    <row r="13" spans="1:32" ht="12.75" customHeight="1">
      <c r="A13" s="38"/>
      <c r="B13" s="7" t="s">
        <v>64</v>
      </c>
      <c r="C13" s="7" t="s">
        <v>65</v>
      </c>
      <c r="D13" s="22" t="s">
        <v>7</v>
      </c>
      <c r="E13" s="45">
        <v>4</v>
      </c>
      <c r="F13" s="7" t="s">
        <v>66</v>
      </c>
      <c r="G13" s="7">
        <v>3</v>
      </c>
      <c r="H13" s="7">
        <v>1050</v>
      </c>
      <c r="I13" s="13">
        <f t="shared" si="0"/>
        <v>0.2857142857142857</v>
      </c>
      <c r="J13" s="7">
        <v>1</v>
      </c>
      <c r="K13" s="7">
        <v>559</v>
      </c>
      <c r="L13" s="13">
        <f t="shared" si="1"/>
        <v>0.17889087656529518</v>
      </c>
      <c r="M13" s="7">
        <v>1</v>
      </c>
      <c r="N13" s="7">
        <v>546</v>
      </c>
      <c r="O13" s="13">
        <f t="shared" si="2"/>
        <v>0.18315018315018314</v>
      </c>
      <c r="P13" s="7">
        <v>7</v>
      </c>
      <c r="Q13" s="7">
        <v>526</v>
      </c>
      <c r="R13" s="13">
        <f t="shared" si="3"/>
        <v>1.3307984790874525</v>
      </c>
      <c r="S13" s="7">
        <v>3</v>
      </c>
      <c r="T13" s="7">
        <v>320</v>
      </c>
      <c r="U13" s="13">
        <f t="shared" si="4"/>
        <v>0.9375</v>
      </c>
      <c r="V13" s="7">
        <v>4</v>
      </c>
      <c r="W13" s="7">
        <v>296</v>
      </c>
      <c r="X13" s="13">
        <f t="shared" si="5"/>
        <v>1.3513513513513513</v>
      </c>
      <c r="Y13" s="7"/>
      <c r="Z13" s="7"/>
      <c r="AA13" s="13"/>
      <c r="AB13" s="7"/>
      <c r="AC13" s="7"/>
      <c r="AD13" s="13"/>
      <c r="AE13" s="13">
        <f>I13+L13+O13+R13+U13+X13</f>
        <v>4.267405175868568</v>
      </c>
      <c r="AF13" s="51">
        <v>6</v>
      </c>
    </row>
    <row r="14" spans="1:32" ht="12.75" customHeight="1" thickBot="1">
      <c r="A14" s="39"/>
      <c r="B14" s="8" t="s">
        <v>28</v>
      </c>
      <c r="C14" s="8" t="s">
        <v>29</v>
      </c>
      <c r="D14" s="24" t="s">
        <v>11</v>
      </c>
      <c r="E14" s="46">
        <v>5</v>
      </c>
      <c r="F14" s="8" t="s">
        <v>76</v>
      </c>
      <c r="G14" s="8">
        <v>3</v>
      </c>
      <c r="H14" s="8">
        <v>1040</v>
      </c>
      <c r="I14" s="17">
        <f t="shared" si="0"/>
        <v>0.28846153846153844</v>
      </c>
      <c r="J14" s="8">
        <v>43</v>
      </c>
      <c r="K14" s="8">
        <v>1453</v>
      </c>
      <c r="L14" s="17">
        <f t="shared" si="1"/>
        <v>2.9593943565037852</v>
      </c>
      <c r="M14" s="8">
        <v>3</v>
      </c>
      <c r="N14" s="8">
        <v>598</v>
      </c>
      <c r="O14" s="17">
        <f t="shared" si="2"/>
        <v>0.5016722408026756</v>
      </c>
      <c r="P14" s="8">
        <v>3</v>
      </c>
      <c r="Q14" s="8">
        <v>175</v>
      </c>
      <c r="R14" s="17">
        <f t="shared" si="3"/>
        <v>1.7142857142857142</v>
      </c>
      <c r="S14" s="8">
        <v>1</v>
      </c>
      <c r="T14" s="8">
        <v>151</v>
      </c>
      <c r="U14" s="17">
        <f t="shared" si="4"/>
        <v>0.6622516556291391</v>
      </c>
      <c r="V14" s="8">
        <v>9</v>
      </c>
      <c r="W14" s="8">
        <v>190</v>
      </c>
      <c r="X14" s="17">
        <f t="shared" si="5"/>
        <v>4.7368421052631575</v>
      </c>
      <c r="Y14" s="8"/>
      <c r="Z14" s="8"/>
      <c r="AA14" s="17"/>
      <c r="AB14" s="8"/>
      <c r="AC14" s="8"/>
      <c r="AD14" s="17"/>
      <c r="AE14" s="17">
        <f>I14+L14+O14+R14+U14+X14</f>
        <v>10.86290761094601</v>
      </c>
      <c r="AF14" s="52">
        <v>6</v>
      </c>
    </row>
    <row r="15" ht="12.75" customHeight="1"/>
    <row r="16" spans="1:32" s="29" customFormat="1" ht="12.75" customHeight="1" thickBot="1">
      <c r="A16" s="28" t="s">
        <v>115</v>
      </c>
      <c r="E16" s="43"/>
      <c r="I16" s="30"/>
      <c r="L16" s="30"/>
      <c r="O16" s="30"/>
      <c r="R16" s="30"/>
      <c r="U16" s="30"/>
      <c r="X16" s="30"/>
      <c r="AA16" s="30"/>
      <c r="AD16" s="30"/>
      <c r="AF16" s="43"/>
    </row>
    <row r="17" spans="1:32" s="9" customFormat="1" ht="12.75" customHeight="1">
      <c r="A17" s="20" t="s">
        <v>121</v>
      </c>
      <c r="B17" s="11" t="s">
        <v>123</v>
      </c>
      <c r="C17" s="11" t="s">
        <v>0</v>
      </c>
      <c r="D17" s="11" t="s">
        <v>1</v>
      </c>
      <c r="E17" s="44"/>
      <c r="F17" s="11" t="s">
        <v>2</v>
      </c>
      <c r="G17" s="11" t="s">
        <v>3</v>
      </c>
      <c r="H17" s="11" t="s">
        <v>4</v>
      </c>
      <c r="I17" s="11"/>
      <c r="J17" s="11" t="s">
        <v>3</v>
      </c>
      <c r="K17" s="11" t="s">
        <v>4</v>
      </c>
      <c r="L17" s="11"/>
      <c r="M17" s="11" t="s">
        <v>3</v>
      </c>
      <c r="N17" s="11" t="s">
        <v>4</v>
      </c>
      <c r="O17" s="11"/>
      <c r="P17" s="11" t="s">
        <v>3</v>
      </c>
      <c r="Q17" s="11" t="s">
        <v>4</v>
      </c>
      <c r="R17" s="11"/>
      <c r="S17" s="11" t="s">
        <v>3</v>
      </c>
      <c r="T17" s="11" t="s">
        <v>4</v>
      </c>
      <c r="U17" s="11"/>
      <c r="V17" s="11" t="s">
        <v>3</v>
      </c>
      <c r="W17" s="11" t="s">
        <v>4</v>
      </c>
      <c r="X17" s="11"/>
      <c r="Y17" s="11" t="s">
        <v>3</v>
      </c>
      <c r="Z17" s="11" t="s">
        <v>4</v>
      </c>
      <c r="AA17" s="11"/>
      <c r="AB17" s="11" t="s">
        <v>3</v>
      </c>
      <c r="AC17" s="11" t="s">
        <v>4</v>
      </c>
      <c r="AD17" s="11"/>
      <c r="AE17" s="11" t="s">
        <v>5</v>
      </c>
      <c r="AF17" s="50"/>
    </row>
    <row r="18" spans="1:32" ht="12.75" customHeight="1">
      <c r="A18" s="37">
        <v>1</v>
      </c>
      <c r="B18" s="7" t="s">
        <v>40</v>
      </c>
      <c r="C18" s="7" t="s">
        <v>29</v>
      </c>
      <c r="D18" s="12" t="s">
        <v>11</v>
      </c>
      <c r="E18" s="48">
        <v>1</v>
      </c>
      <c r="F18" s="31">
        <v>1500360</v>
      </c>
      <c r="G18" s="7">
        <v>1</v>
      </c>
      <c r="H18" s="7">
        <v>159</v>
      </c>
      <c r="I18" s="13">
        <f aca="true" t="shared" si="9" ref="I18:I27">(G18*100)/H18</f>
        <v>0.6289308176100629</v>
      </c>
      <c r="J18" s="7">
        <v>2</v>
      </c>
      <c r="K18" s="7">
        <v>289</v>
      </c>
      <c r="L18" s="13">
        <f aca="true" t="shared" si="10" ref="L18:L27">(J18*100)/K18</f>
        <v>0.6920415224913494</v>
      </c>
      <c r="M18" s="7">
        <v>1</v>
      </c>
      <c r="N18" s="7">
        <v>222</v>
      </c>
      <c r="O18" s="13">
        <f aca="true" t="shared" si="11" ref="O18:O27">(M18*100)/N18</f>
        <v>0.45045045045045046</v>
      </c>
      <c r="P18" s="7">
        <v>1</v>
      </c>
      <c r="Q18" s="7">
        <v>713</v>
      </c>
      <c r="R18" s="13">
        <f aca="true" t="shared" si="12" ref="R18:R27">(P18*100)/Q18</f>
        <v>0.1402524544179523</v>
      </c>
      <c r="S18" s="7">
        <v>3</v>
      </c>
      <c r="T18" s="7">
        <v>211</v>
      </c>
      <c r="U18" s="13">
        <f aca="true" t="shared" si="13" ref="U18:U27">(S18*100)/T18</f>
        <v>1.4218009478672986</v>
      </c>
      <c r="V18" s="7">
        <v>1</v>
      </c>
      <c r="W18" s="7">
        <v>116</v>
      </c>
      <c r="X18" s="13">
        <f aca="true" t="shared" si="14" ref="X18:X26">(V18*100)/W18</f>
        <v>0.8620689655172413</v>
      </c>
      <c r="Y18" s="7">
        <v>1</v>
      </c>
      <c r="Z18" s="7">
        <v>163</v>
      </c>
      <c r="AA18" s="13">
        <f aca="true" t="shared" si="15" ref="AA18:AA25">(Y18*100)/Z18</f>
        <v>0.6134969325153374</v>
      </c>
      <c r="AB18" s="7">
        <v>1</v>
      </c>
      <c r="AC18" s="7">
        <v>296</v>
      </c>
      <c r="AD18" s="14">
        <f>(AB18*100)/AC18</f>
        <v>0.33783783783783783</v>
      </c>
      <c r="AE18" s="13">
        <f>I18+L18+O18+R18+U18+X18+AA18+AD18</f>
        <v>5.14687992870753</v>
      </c>
      <c r="AF18" s="51">
        <v>8</v>
      </c>
    </row>
    <row r="19" spans="1:32" ht="12.75" customHeight="1">
      <c r="A19" s="37">
        <v>2</v>
      </c>
      <c r="B19" s="7" t="s">
        <v>104</v>
      </c>
      <c r="C19" s="7" t="s">
        <v>105</v>
      </c>
      <c r="D19" s="12" t="s">
        <v>106</v>
      </c>
      <c r="E19" s="48">
        <v>1</v>
      </c>
      <c r="F19" s="31">
        <v>9084623</v>
      </c>
      <c r="G19" s="7">
        <v>5</v>
      </c>
      <c r="H19" s="7">
        <v>808</v>
      </c>
      <c r="I19" s="13">
        <f t="shared" si="9"/>
        <v>0.6188118811881188</v>
      </c>
      <c r="J19" s="7">
        <v>24</v>
      </c>
      <c r="K19" s="7">
        <v>1210</v>
      </c>
      <c r="L19" s="13">
        <f t="shared" si="10"/>
        <v>1.9834710743801653</v>
      </c>
      <c r="M19" s="7">
        <v>5</v>
      </c>
      <c r="N19" s="7">
        <v>1166</v>
      </c>
      <c r="O19" s="13">
        <f t="shared" si="11"/>
        <v>0.4288164665523156</v>
      </c>
      <c r="P19" s="7">
        <v>3</v>
      </c>
      <c r="Q19" s="7">
        <v>1001</v>
      </c>
      <c r="R19" s="13">
        <f t="shared" si="12"/>
        <v>0.2997002997002997</v>
      </c>
      <c r="S19" s="7">
        <v>3</v>
      </c>
      <c r="T19" s="7">
        <v>655</v>
      </c>
      <c r="U19" s="13">
        <f t="shared" si="13"/>
        <v>0.4580152671755725</v>
      </c>
      <c r="V19" s="7">
        <v>10</v>
      </c>
      <c r="W19" s="7">
        <v>589</v>
      </c>
      <c r="X19" s="13">
        <f t="shared" si="14"/>
        <v>1.697792869269949</v>
      </c>
      <c r="Y19" s="7">
        <v>5</v>
      </c>
      <c r="Z19" s="7">
        <v>244</v>
      </c>
      <c r="AA19" s="13">
        <f t="shared" si="15"/>
        <v>2.0491803278688523</v>
      </c>
      <c r="AB19" s="7">
        <v>6</v>
      </c>
      <c r="AC19" s="7">
        <v>246</v>
      </c>
      <c r="AD19" s="14">
        <f>(AB19*100)/AC19</f>
        <v>2.4390243902439024</v>
      </c>
      <c r="AE19" s="13">
        <f>I19+L19+O19+R19+U19+X19+AA19+AD19</f>
        <v>9.974812576379176</v>
      </c>
      <c r="AF19" s="51">
        <v>8</v>
      </c>
    </row>
    <row r="20" spans="1:32" ht="12.75" customHeight="1">
      <c r="A20" s="37">
        <v>3</v>
      </c>
      <c r="B20" s="7" t="s">
        <v>43</v>
      </c>
      <c r="C20" s="7" t="s">
        <v>44</v>
      </c>
      <c r="D20" s="12" t="s">
        <v>7</v>
      </c>
      <c r="E20" s="48">
        <v>2</v>
      </c>
      <c r="F20" s="31">
        <v>9006083</v>
      </c>
      <c r="G20" s="7">
        <v>26</v>
      </c>
      <c r="H20" s="7">
        <v>879</v>
      </c>
      <c r="I20" s="13">
        <f t="shared" si="9"/>
        <v>2.9579067121729237</v>
      </c>
      <c r="J20" s="7">
        <v>1</v>
      </c>
      <c r="K20" s="7">
        <v>685</v>
      </c>
      <c r="L20" s="13">
        <f t="shared" si="10"/>
        <v>0.145985401459854</v>
      </c>
      <c r="M20" s="7">
        <v>1</v>
      </c>
      <c r="N20" s="7">
        <v>952</v>
      </c>
      <c r="O20" s="13">
        <f t="shared" si="11"/>
        <v>0.10504201680672269</v>
      </c>
      <c r="P20" s="7">
        <v>2</v>
      </c>
      <c r="Q20" s="7">
        <v>644</v>
      </c>
      <c r="R20" s="13">
        <f t="shared" si="12"/>
        <v>0.3105590062111801</v>
      </c>
      <c r="S20" s="7">
        <v>1</v>
      </c>
      <c r="T20" s="7">
        <v>204</v>
      </c>
      <c r="U20" s="13">
        <f t="shared" si="13"/>
        <v>0.49019607843137253</v>
      </c>
      <c r="V20" s="7">
        <v>2</v>
      </c>
      <c r="W20" s="7">
        <v>101</v>
      </c>
      <c r="X20" s="13">
        <f t="shared" si="14"/>
        <v>1.9801980198019802</v>
      </c>
      <c r="Y20" s="7">
        <v>25</v>
      </c>
      <c r="Z20" s="7">
        <v>591</v>
      </c>
      <c r="AA20" s="13">
        <f t="shared" si="15"/>
        <v>4.230118443316413</v>
      </c>
      <c r="AB20" s="7">
        <v>5</v>
      </c>
      <c r="AC20" s="7">
        <v>213</v>
      </c>
      <c r="AD20" s="14">
        <f>(AB20*100)/AC20</f>
        <v>2.347417840375587</v>
      </c>
      <c r="AE20" s="13">
        <f>I20+L20+O20+R20+U20+X20+AA20+AD20</f>
        <v>12.567423518576032</v>
      </c>
      <c r="AF20" s="51">
        <v>8</v>
      </c>
    </row>
    <row r="21" spans="1:32" ht="12.75" customHeight="1">
      <c r="A21" s="37">
        <v>4</v>
      </c>
      <c r="B21" s="7" t="s">
        <v>43</v>
      </c>
      <c r="C21" s="7" t="s">
        <v>44</v>
      </c>
      <c r="D21" s="12" t="s">
        <v>7</v>
      </c>
      <c r="E21" s="48">
        <v>3</v>
      </c>
      <c r="F21" s="31">
        <v>9006027</v>
      </c>
      <c r="G21" s="7">
        <v>10</v>
      </c>
      <c r="H21" s="7">
        <v>952</v>
      </c>
      <c r="I21" s="13">
        <f t="shared" si="9"/>
        <v>1.050420168067227</v>
      </c>
      <c r="J21" s="7">
        <v>6</v>
      </c>
      <c r="K21" s="7">
        <v>704</v>
      </c>
      <c r="L21" s="13">
        <f t="shared" si="10"/>
        <v>0.8522727272727273</v>
      </c>
      <c r="M21" s="7">
        <v>30</v>
      </c>
      <c r="N21" s="7">
        <v>644</v>
      </c>
      <c r="O21" s="13">
        <f t="shared" si="11"/>
        <v>4.658385093167702</v>
      </c>
      <c r="P21" s="7">
        <v>5</v>
      </c>
      <c r="Q21" s="7">
        <v>213</v>
      </c>
      <c r="R21" s="13">
        <f t="shared" si="12"/>
        <v>2.347417840375587</v>
      </c>
      <c r="S21" s="7">
        <v>4</v>
      </c>
      <c r="T21" s="7">
        <v>591</v>
      </c>
      <c r="U21" s="13">
        <f t="shared" si="13"/>
        <v>0.676818950930626</v>
      </c>
      <c r="V21" s="7">
        <v>2</v>
      </c>
      <c r="W21" s="7">
        <v>300</v>
      </c>
      <c r="X21" s="13">
        <f t="shared" si="14"/>
        <v>0.6666666666666666</v>
      </c>
      <c r="Y21" s="7">
        <v>1</v>
      </c>
      <c r="Z21" s="7">
        <v>101</v>
      </c>
      <c r="AA21" s="13">
        <f t="shared" si="15"/>
        <v>0.9900990099009901</v>
      </c>
      <c r="AB21" s="7">
        <v>5</v>
      </c>
      <c r="AC21" s="7">
        <v>285</v>
      </c>
      <c r="AD21" s="14">
        <f>(AB21*100)/AC21</f>
        <v>1.7543859649122806</v>
      </c>
      <c r="AE21" s="13">
        <f>I21+L21+O21+R21+U21+X21+AA21+AD21</f>
        <v>12.996466421293807</v>
      </c>
      <c r="AF21" s="51">
        <v>8</v>
      </c>
    </row>
    <row r="22" spans="1:32" ht="12.75" customHeight="1">
      <c r="A22" s="37">
        <v>5</v>
      </c>
      <c r="B22" s="7" t="s">
        <v>14</v>
      </c>
      <c r="C22" s="7" t="s">
        <v>15</v>
      </c>
      <c r="D22" s="12" t="s">
        <v>11</v>
      </c>
      <c r="E22" s="48">
        <v>2</v>
      </c>
      <c r="F22" s="31">
        <v>1520873</v>
      </c>
      <c r="G22" s="7">
        <v>30</v>
      </c>
      <c r="H22" s="7">
        <v>303</v>
      </c>
      <c r="I22" s="13">
        <f t="shared" si="9"/>
        <v>9.900990099009901</v>
      </c>
      <c r="J22" s="7">
        <v>3</v>
      </c>
      <c r="K22" s="7">
        <v>137</v>
      </c>
      <c r="L22" s="13">
        <f t="shared" si="10"/>
        <v>2.18978102189781</v>
      </c>
      <c r="M22" s="7">
        <v>4</v>
      </c>
      <c r="N22" s="7">
        <v>143</v>
      </c>
      <c r="O22" s="13">
        <f t="shared" si="11"/>
        <v>2.797202797202797</v>
      </c>
      <c r="P22" s="7">
        <v>3</v>
      </c>
      <c r="Q22" s="7">
        <v>207</v>
      </c>
      <c r="R22" s="13">
        <f t="shared" si="12"/>
        <v>1.4492753623188406</v>
      </c>
      <c r="S22" s="7">
        <v>14</v>
      </c>
      <c r="T22" s="7">
        <v>405</v>
      </c>
      <c r="U22" s="13">
        <f t="shared" si="13"/>
        <v>3.45679012345679</v>
      </c>
      <c r="V22" s="7">
        <v>39</v>
      </c>
      <c r="W22" s="7">
        <v>535</v>
      </c>
      <c r="X22" s="13">
        <f t="shared" si="14"/>
        <v>7.289719626168225</v>
      </c>
      <c r="Y22" s="7">
        <v>13</v>
      </c>
      <c r="Z22" s="7">
        <v>482</v>
      </c>
      <c r="AA22" s="13">
        <f t="shared" si="15"/>
        <v>2.6970954356846475</v>
      </c>
      <c r="AB22" s="7">
        <v>28</v>
      </c>
      <c r="AC22" s="7">
        <v>301</v>
      </c>
      <c r="AD22" s="14">
        <f>(AB22*100)/AC22</f>
        <v>9.30232558139535</v>
      </c>
      <c r="AE22" s="13">
        <f>I22+L22+O22+R22+U22+X22+AA22+AD22</f>
        <v>39.08318004713436</v>
      </c>
      <c r="AF22" s="51">
        <v>8</v>
      </c>
    </row>
    <row r="23" spans="1:32" ht="12.75" customHeight="1">
      <c r="A23" s="37">
        <v>6</v>
      </c>
      <c r="B23" s="7" t="s">
        <v>39</v>
      </c>
      <c r="C23" s="7" t="s">
        <v>29</v>
      </c>
      <c r="D23" s="12" t="s">
        <v>11</v>
      </c>
      <c r="E23" s="48">
        <v>3</v>
      </c>
      <c r="F23" s="31">
        <v>1501410</v>
      </c>
      <c r="G23" s="7">
        <v>24</v>
      </c>
      <c r="H23" s="7">
        <v>366</v>
      </c>
      <c r="I23" s="13">
        <f t="shared" si="9"/>
        <v>6.557377049180328</v>
      </c>
      <c r="J23" s="7">
        <v>18</v>
      </c>
      <c r="K23" s="7">
        <v>511</v>
      </c>
      <c r="L23" s="13">
        <f t="shared" si="10"/>
        <v>3.522504892367906</v>
      </c>
      <c r="M23" s="7">
        <v>5</v>
      </c>
      <c r="N23" s="7">
        <v>556</v>
      </c>
      <c r="O23" s="13">
        <f t="shared" si="11"/>
        <v>0.8992805755395683</v>
      </c>
      <c r="P23" s="7">
        <v>2</v>
      </c>
      <c r="Q23" s="7">
        <v>243</v>
      </c>
      <c r="R23" s="13">
        <f t="shared" si="12"/>
        <v>0.823045267489712</v>
      </c>
      <c r="S23" s="7">
        <v>2</v>
      </c>
      <c r="T23" s="7">
        <v>444</v>
      </c>
      <c r="U23" s="13">
        <f t="shared" si="13"/>
        <v>0.45045045045045046</v>
      </c>
      <c r="V23" s="7">
        <v>7</v>
      </c>
      <c r="W23" s="7">
        <v>155</v>
      </c>
      <c r="X23" s="13">
        <f t="shared" si="14"/>
        <v>4.516129032258065</v>
      </c>
      <c r="Y23" s="7">
        <v>11</v>
      </c>
      <c r="Z23" s="7">
        <v>147</v>
      </c>
      <c r="AA23" s="13">
        <f t="shared" si="15"/>
        <v>7.482993197278912</v>
      </c>
      <c r="AB23" s="7"/>
      <c r="AC23" s="7"/>
      <c r="AD23" s="14"/>
      <c r="AE23" s="13">
        <f>I23+L23+O23+R23+U23+X23+AA23</f>
        <v>24.25178046456494</v>
      </c>
      <c r="AF23" s="51">
        <v>7</v>
      </c>
    </row>
    <row r="24" spans="1:32" ht="12.75" customHeight="1">
      <c r="A24" s="37"/>
      <c r="B24" s="7" t="s">
        <v>30</v>
      </c>
      <c r="C24" s="7" t="s">
        <v>31</v>
      </c>
      <c r="D24" s="12" t="s">
        <v>7</v>
      </c>
      <c r="E24" s="48">
        <v>4</v>
      </c>
      <c r="F24" s="31">
        <v>9085327</v>
      </c>
      <c r="G24" s="7">
        <v>52</v>
      </c>
      <c r="H24" s="7">
        <v>1001</v>
      </c>
      <c r="I24" s="13">
        <f t="shared" si="9"/>
        <v>5.194805194805195</v>
      </c>
      <c r="J24" s="7">
        <v>1</v>
      </c>
      <c r="K24" s="7">
        <v>655</v>
      </c>
      <c r="L24" s="13">
        <f t="shared" si="10"/>
        <v>0.15267175572519084</v>
      </c>
      <c r="M24" s="7">
        <v>29</v>
      </c>
      <c r="N24" s="7">
        <v>401</v>
      </c>
      <c r="O24" s="13">
        <f t="shared" si="11"/>
        <v>7.231920199501247</v>
      </c>
      <c r="P24" s="7">
        <v>24</v>
      </c>
      <c r="Q24" s="7">
        <v>259</v>
      </c>
      <c r="R24" s="13">
        <f t="shared" si="12"/>
        <v>9.266409266409266</v>
      </c>
      <c r="S24" s="7">
        <v>5</v>
      </c>
      <c r="T24" s="7">
        <v>180</v>
      </c>
      <c r="U24" s="13">
        <f t="shared" si="13"/>
        <v>2.7777777777777777</v>
      </c>
      <c r="V24" s="7">
        <v>1</v>
      </c>
      <c r="W24" s="7">
        <v>253</v>
      </c>
      <c r="X24" s="13">
        <f t="shared" si="14"/>
        <v>0.3952569169960474</v>
      </c>
      <c r="Y24" s="7">
        <v>8</v>
      </c>
      <c r="Z24" s="7">
        <v>240</v>
      </c>
      <c r="AA24" s="13">
        <f t="shared" si="15"/>
        <v>3.3333333333333335</v>
      </c>
      <c r="AB24" s="7"/>
      <c r="AC24" s="7"/>
      <c r="AD24" s="14"/>
      <c r="AE24" s="13">
        <f>I24+L24+O24+R24+U24+X24+AA24</f>
        <v>28.352174444548055</v>
      </c>
      <c r="AF24" s="51">
        <v>7</v>
      </c>
    </row>
    <row r="25" spans="1:32" ht="12.75" customHeight="1">
      <c r="A25" s="37"/>
      <c r="B25" s="7" t="s">
        <v>28</v>
      </c>
      <c r="C25" s="7" t="s">
        <v>29</v>
      </c>
      <c r="D25" s="12" t="s">
        <v>11</v>
      </c>
      <c r="E25" s="48">
        <v>4</v>
      </c>
      <c r="F25" s="31">
        <v>1503677</v>
      </c>
      <c r="G25" s="7">
        <v>1</v>
      </c>
      <c r="H25" s="7">
        <v>104</v>
      </c>
      <c r="I25" s="13">
        <f t="shared" si="9"/>
        <v>0.9615384615384616</v>
      </c>
      <c r="J25" s="7">
        <v>15</v>
      </c>
      <c r="K25" s="7">
        <v>400</v>
      </c>
      <c r="L25" s="13">
        <f t="shared" si="10"/>
        <v>3.75</v>
      </c>
      <c r="M25" s="7">
        <v>93</v>
      </c>
      <c r="N25" s="7">
        <v>933</v>
      </c>
      <c r="O25" s="13">
        <f t="shared" si="11"/>
        <v>9.967845659163988</v>
      </c>
      <c r="P25" s="7">
        <v>13</v>
      </c>
      <c r="Q25" s="7">
        <v>243</v>
      </c>
      <c r="R25" s="13">
        <f t="shared" si="12"/>
        <v>5.349794238683128</v>
      </c>
      <c r="S25" s="7">
        <v>11</v>
      </c>
      <c r="T25" s="7">
        <v>211</v>
      </c>
      <c r="U25" s="13">
        <f t="shared" si="13"/>
        <v>5.213270142180095</v>
      </c>
      <c r="V25" s="7">
        <v>13</v>
      </c>
      <c r="W25" s="7">
        <v>155</v>
      </c>
      <c r="X25" s="13">
        <f t="shared" si="14"/>
        <v>8.387096774193548</v>
      </c>
      <c r="Y25" s="7">
        <v>29</v>
      </c>
      <c r="Z25" s="7">
        <v>369</v>
      </c>
      <c r="AA25" s="13">
        <f t="shared" si="15"/>
        <v>7.8590785907859075</v>
      </c>
      <c r="AB25" s="7"/>
      <c r="AC25" s="7"/>
      <c r="AD25" s="14"/>
      <c r="AE25" s="13">
        <f>I25+L25+O25+R25+U25+X25+AA25</f>
        <v>41.48862386654512</v>
      </c>
      <c r="AF25" s="51">
        <v>7</v>
      </c>
    </row>
    <row r="26" spans="1:32" ht="12.75" customHeight="1">
      <c r="A26" s="37"/>
      <c r="B26" s="7" t="s">
        <v>41</v>
      </c>
      <c r="C26" s="7" t="s">
        <v>42</v>
      </c>
      <c r="D26" s="12" t="s">
        <v>7</v>
      </c>
      <c r="E26" s="48">
        <v>5</v>
      </c>
      <c r="F26" s="31">
        <v>9061145</v>
      </c>
      <c r="G26" s="7">
        <v>77</v>
      </c>
      <c r="H26" s="7">
        <v>858</v>
      </c>
      <c r="I26" s="13">
        <f t="shared" si="9"/>
        <v>8.974358974358974</v>
      </c>
      <c r="J26" s="7">
        <v>1</v>
      </c>
      <c r="K26" s="7">
        <v>681</v>
      </c>
      <c r="L26" s="13">
        <f t="shared" si="10"/>
        <v>0.14684287812041116</v>
      </c>
      <c r="M26" s="7">
        <v>33</v>
      </c>
      <c r="N26" s="7">
        <v>545</v>
      </c>
      <c r="O26" s="13">
        <f t="shared" si="11"/>
        <v>6.055045871559633</v>
      </c>
      <c r="P26" s="7">
        <v>12</v>
      </c>
      <c r="Q26" s="7">
        <v>413</v>
      </c>
      <c r="R26" s="13">
        <f t="shared" si="12"/>
        <v>2.9055690072639226</v>
      </c>
      <c r="S26" s="7">
        <v>5</v>
      </c>
      <c r="T26" s="7">
        <v>348</v>
      </c>
      <c r="U26" s="13">
        <f t="shared" si="13"/>
        <v>1.4367816091954022</v>
      </c>
      <c r="V26" s="7">
        <v>16</v>
      </c>
      <c r="W26" s="7">
        <v>173</v>
      </c>
      <c r="X26" s="13">
        <f t="shared" si="14"/>
        <v>9.248554913294798</v>
      </c>
      <c r="Y26" s="7"/>
      <c r="Z26" s="7"/>
      <c r="AA26" s="13"/>
      <c r="AB26" s="7"/>
      <c r="AC26" s="7"/>
      <c r="AD26" s="14"/>
      <c r="AE26" s="13">
        <f>I26+L26+O26+R26+U26+X26</f>
        <v>28.767153253793147</v>
      </c>
      <c r="AF26" s="51">
        <v>6</v>
      </c>
    </row>
    <row r="27" spans="1:32" ht="12.75" customHeight="1" thickBot="1">
      <c r="A27" s="40"/>
      <c r="B27" s="8" t="s">
        <v>33</v>
      </c>
      <c r="C27" s="8" t="s">
        <v>34</v>
      </c>
      <c r="D27" s="16" t="s">
        <v>11</v>
      </c>
      <c r="E27" s="49">
        <v>5</v>
      </c>
      <c r="F27" s="32">
        <v>1513056</v>
      </c>
      <c r="G27" s="8">
        <v>62</v>
      </c>
      <c r="H27" s="8">
        <v>1527</v>
      </c>
      <c r="I27" s="17">
        <f t="shared" si="9"/>
        <v>4.060248853962017</v>
      </c>
      <c r="J27" s="8">
        <v>7</v>
      </c>
      <c r="K27" s="8">
        <v>159</v>
      </c>
      <c r="L27" s="17">
        <f t="shared" si="10"/>
        <v>4.40251572327044</v>
      </c>
      <c r="M27" s="8">
        <v>42</v>
      </c>
      <c r="N27" s="8">
        <v>556</v>
      </c>
      <c r="O27" s="17">
        <f t="shared" si="11"/>
        <v>7.553956834532374</v>
      </c>
      <c r="P27" s="8">
        <v>13</v>
      </c>
      <c r="Q27" s="8">
        <v>713</v>
      </c>
      <c r="R27" s="17">
        <f t="shared" si="12"/>
        <v>1.8232819074333801</v>
      </c>
      <c r="S27" s="8">
        <v>10</v>
      </c>
      <c r="T27" s="8">
        <v>296</v>
      </c>
      <c r="U27" s="17">
        <f t="shared" si="13"/>
        <v>3.3783783783783785</v>
      </c>
      <c r="V27" s="8"/>
      <c r="W27" s="8"/>
      <c r="X27" s="17"/>
      <c r="Y27" s="8"/>
      <c r="Z27" s="8"/>
      <c r="AA27" s="17"/>
      <c r="AB27" s="8"/>
      <c r="AC27" s="8"/>
      <c r="AD27" s="18"/>
      <c r="AE27" s="17">
        <f>I27+L27+O27+R27+U27</f>
        <v>21.21838169757659</v>
      </c>
      <c r="AF27" s="52">
        <v>5</v>
      </c>
    </row>
    <row r="28" ht="12.75" customHeight="1"/>
    <row r="29" spans="1:32" s="29" customFormat="1" ht="12.75" customHeight="1" thickBot="1">
      <c r="A29" s="28" t="s">
        <v>114</v>
      </c>
      <c r="E29" s="43"/>
      <c r="I29" s="30"/>
      <c r="L29" s="30"/>
      <c r="O29" s="30"/>
      <c r="R29" s="30"/>
      <c r="U29" s="30"/>
      <c r="X29" s="30"/>
      <c r="AA29" s="30"/>
      <c r="AD29" s="30"/>
      <c r="AF29" s="43"/>
    </row>
    <row r="30" spans="1:32" s="9" customFormat="1" ht="12.75" customHeight="1">
      <c r="A30" s="20" t="s">
        <v>121</v>
      </c>
      <c r="B30" s="11" t="s">
        <v>123</v>
      </c>
      <c r="C30" s="11" t="s">
        <v>0</v>
      </c>
      <c r="D30" s="11" t="s">
        <v>1</v>
      </c>
      <c r="E30" s="44"/>
      <c r="F30" s="11" t="s">
        <v>2</v>
      </c>
      <c r="G30" s="11" t="s">
        <v>3</v>
      </c>
      <c r="H30" s="11" t="s">
        <v>4</v>
      </c>
      <c r="I30" s="21"/>
      <c r="J30" s="11" t="s">
        <v>3</v>
      </c>
      <c r="K30" s="11" t="s">
        <v>4</v>
      </c>
      <c r="L30" s="21"/>
      <c r="M30" s="11" t="s">
        <v>3</v>
      </c>
      <c r="N30" s="11" t="s">
        <v>4</v>
      </c>
      <c r="O30" s="21"/>
      <c r="P30" s="11" t="s">
        <v>3</v>
      </c>
      <c r="Q30" s="11" t="s">
        <v>4</v>
      </c>
      <c r="R30" s="21"/>
      <c r="S30" s="11" t="s">
        <v>3</v>
      </c>
      <c r="T30" s="11" t="s">
        <v>4</v>
      </c>
      <c r="U30" s="21"/>
      <c r="V30" s="11" t="s">
        <v>3</v>
      </c>
      <c r="W30" s="11" t="s">
        <v>4</v>
      </c>
      <c r="X30" s="21"/>
      <c r="Y30" s="11" t="s">
        <v>3</v>
      </c>
      <c r="Z30" s="11" t="s">
        <v>4</v>
      </c>
      <c r="AA30" s="21"/>
      <c r="AB30" s="11" t="s">
        <v>3</v>
      </c>
      <c r="AC30" s="11" t="s">
        <v>4</v>
      </c>
      <c r="AD30" s="21"/>
      <c r="AE30" s="11" t="s">
        <v>5</v>
      </c>
      <c r="AF30" s="50"/>
    </row>
    <row r="31" spans="1:32" ht="12.75" customHeight="1">
      <c r="A31" s="37">
        <v>1</v>
      </c>
      <c r="B31" s="7" t="s">
        <v>45</v>
      </c>
      <c r="C31" s="7" t="s">
        <v>46</v>
      </c>
      <c r="D31" s="12" t="s">
        <v>11</v>
      </c>
      <c r="E31" s="48">
        <v>1</v>
      </c>
      <c r="F31" s="33">
        <v>1086612</v>
      </c>
      <c r="G31" s="1">
        <v>5</v>
      </c>
      <c r="H31" s="1">
        <v>301</v>
      </c>
      <c r="I31" s="2">
        <f aca="true" t="shared" si="16" ref="I31:I42">(G31*100)/H31</f>
        <v>1.6611295681063123</v>
      </c>
      <c r="J31" s="1">
        <v>9</v>
      </c>
      <c r="K31" s="1">
        <v>205</v>
      </c>
      <c r="L31" s="2">
        <f aca="true" t="shared" si="17" ref="L31:L42">(J31*100)/K31</f>
        <v>4.390243902439025</v>
      </c>
      <c r="M31" s="1">
        <v>2</v>
      </c>
      <c r="N31" s="1">
        <v>366</v>
      </c>
      <c r="O31" s="2">
        <f aca="true" t="shared" si="18" ref="O31:O42">(M31*100)/N31</f>
        <v>0.546448087431694</v>
      </c>
      <c r="P31" s="1">
        <v>4</v>
      </c>
      <c r="Q31" s="1">
        <v>308</v>
      </c>
      <c r="R31" s="2">
        <f aca="true" t="shared" si="19" ref="R31:R42">(P31*100)/Q31</f>
        <v>1.2987012987012987</v>
      </c>
      <c r="S31" s="1">
        <v>2</v>
      </c>
      <c r="T31" s="1">
        <v>424</v>
      </c>
      <c r="U31" s="2">
        <f aca="true" t="shared" si="20" ref="U31:U42">(S31*100)/T31</f>
        <v>0.4716981132075472</v>
      </c>
      <c r="V31" s="1">
        <v>2</v>
      </c>
      <c r="W31" s="1">
        <v>336</v>
      </c>
      <c r="X31" s="2">
        <f aca="true" t="shared" si="21" ref="X31:X40">(V31*100)/W31</f>
        <v>0.5952380952380952</v>
      </c>
      <c r="Y31" s="1">
        <v>97</v>
      </c>
      <c r="Z31" s="1">
        <v>1813</v>
      </c>
      <c r="AA31" s="2">
        <f aca="true" t="shared" si="22" ref="AA31:AA38">(Y31*100)/Z31</f>
        <v>5.350248207391065</v>
      </c>
      <c r="AB31" s="1">
        <v>13</v>
      </c>
      <c r="AC31" s="1">
        <v>1492</v>
      </c>
      <c r="AD31" s="2">
        <f>(AB31*100)/AC31</f>
        <v>0.871313672922252</v>
      </c>
      <c r="AE31" s="2">
        <f>I31+L31+O31+R31+U31+X31+AA31+AD31</f>
        <v>15.185020945437287</v>
      </c>
      <c r="AF31" s="53">
        <v>8</v>
      </c>
    </row>
    <row r="32" spans="1:32" ht="12.75" customHeight="1">
      <c r="A32" s="37">
        <v>2</v>
      </c>
      <c r="B32" s="7" t="s">
        <v>33</v>
      </c>
      <c r="C32" s="7" t="s">
        <v>34</v>
      </c>
      <c r="D32" s="12" t="s">
        <v>11</v>
      </c>
      <c r="E32" s="48">
        <v>2</v>
      </c>
      <c r="F32" s="33">
        <v>1014009</v>
      </c>
      <c r="G32" s="1">
        <v>10</v>
      </c>
      <c r="H32" s="1">
        <v>289</v>
      </c>
      <c r="I32" s="2">
        <f t="shared" si="16"/>
        <v>3.4602076124567476</v>
      </c>
      <c r="J32" s="1">
        <v>1</v>
      </c>
      <c r="K32" s="1">
        <v>205</v>
      </c>
      <c r="L32" s="2">
        <f t="shared" si="17"/>
        <v>0.4878048780487805</v>
      </c>
      <c r="M32" s="1">
        <v>15</v>
      </c>
      <c r="N32" s="1">
        <v>434</v>
      </c>
      <c r="O32" s="2">
        <f t="shared" si="18"/>
        <v>3.456221198156682</v>
      </c>
      <c r="P32" s="1">
        <v>3</v>
      </c>
      <c r="Q32" s="1">
        <v>366</v>
      </c>
      <c r="R32" s="2">
        <f t="shared" si="19"/>
        <v>0.819672131147541</v>
      </c>
      <c r="S32" s="1">
        <v>27</v>
      </c>
      <c r="T32" s="1">
        <v>414</v>
      </c>
      <c r="U32" s="2">
        <f t="shared" si="20"/>
        <v>6.521739130434782</v>
      </c>
      <c r="V32" s="1">
        <v>1</v>
      </c>
      <c r="W32" s="1">
        <v>424</v>
      </c>
      <c r="X32" s="2">
        <f t="shared" si="21"/>
        <v>0.2358490566037736</v>
      </c>
      <c r="Y32" s="1">
        <v>5</v>
      </c>
      <c r="Z32" s="1">
        <v>1813</v>
      </c>
      <c r="AA32" s="2">
        <f t="shared" si="22"/>
        <v>0.27578599007170435</v>
      </c>
      <c r="AB32" s="1">
        <v>12</v>
      </c>
      <c r="AC32" s="1">
        <v>621</v>
      </c>
      <c r="AD32" s="2">
        <f>(AB32*100)/AC32</f>
        <v>1.932367149758454</v>
      </c>
      <c r="AE32" s="2">
        <f>I32+L32+O32+R32+U32+X32+AA32+AD32</f>
        <v>17.189647146678464</v>
      </c>
      <c r="AF32" s="53">
        <v>8</v>
      </c>
    </row>
    <row r="33" spans="1:32" ht="12.75" customHeight="1">
      <c r="A33" s="37">
        <v>3</v>
      </c>
      <c r="B33" s="7" t="s">
        <v>33</v>
      </c>
      <c r="C33" s="7" t="s">
        <v>34</v>
      </c>
      <c r="D33" s="12" t="s">
        <v>11</v>
      </c>
      <c r="E33" s="48">
        <v>3</v>
      </c>
      <c r="F33" s="33">
        <v>2229300</v>
      </c>
      <c r="G33" s="1">
        <v>17</v>
      </c>
      <c r="H33" s="1">
        <v>205</v>
      </c>
      <c r="I33" s="2">
        <f t="shared" si="16"/>
        <v>8.292682926829269</v>
      </c>
      <c r="J33" s="1">
        <v>9</v>
      </c>
      <c r="K33" s="1">
        <v>434</v>
      </c>
      <c r="L33" s="2">
        <f t="shared" si="17"/>
        <v>2.0737327188940093</v>
      </c>
      <c r="M33" s="1">
        <v>9</v>
      </c>
      <c r="N33" s="1">
        <v>366</v>
      </c>
      <c r="O33" s="2">
        <f t="shared" si="18"/>
        <v>2.459016393442623</v>
      </c>
      <c r="P33" s="1">
        <v>2</v>
      </c>
      <c r="Q33" s="1">
        <v>298</v>
      </c>
      <c r="R33" s="2">
        <f t="shared" si="19"/>
        <v>0.6711409395973155</v>
      </c>
      <c r="S33" s="1">
        <v>3</v>
      </c>
      <c r="T33" s="1">
        <v>1813</v>
      </c>
      <c r="U33" s="2">
        <f t="shared" si="20"/>
        <v>0.1654715940430226</v>
      </c>
      <c r="V33" s="1">
        <v>6</v>
      </c>
      <c r="W33" s="1">
        <v>598</v>
      </c>
      <c r="X33" s="2">
        <f t="shared" si="21"/>
        <v>1.0033444816053512</v>
      </c>
      <c r="Y33" s="1">
        <v>14</v>
      </c>
      <c r="Z33" s="1">
        <v>462</v>
      </c>
      <c r="AA33" s="2">
        <f t="shared" si="22"/>
        <v>3.0303030303030303</v>
      </c>
      <c r="AB33" s="1">
        <v>1</v>
      </c>
      <c r="AC33" s="1">
        <v>1492</v>
      </c>
      <c r="AD33" s="2">
        <f>(AB33*100)/AC33</f>
        <v>0.06702412868632708</v>
      </c>
      <c r="AE33" s="2">
        <f>I33+L33+O33+R33+U33+X33+AA33+AD33</f>
        <v>17.762716213400946</v>
      </c>
      <c r="AF33" s="53">
        <v>8</v>
      </c>
    </row>
    <row r="34" spans="1:32" ht="12.75" customHeight="1">
      <c r="A34" s="37">
        <v>4</v>
      </c>
      <c r="B34" s="7" t="s">
        <v>47</v>
      </c>
      <c r="C34" s="7" t="s">
        <v>48</v>
      </c>
      <c r="D34" s="12" t="s">
        <v>7</v>
      </c>
      <c r="E34" s="48">
        <v>1</v>
      </c>
      <c r="F34" s="33">
        <v>1007538</v>
      </c>
      <c r="G34" s="1">
        <v>3</v>
      </c>
      <c r="H34" s="1">
        <v>193</v>
      </c>
      <c r="I34" s="2">
        <f t="shared" si="16"/>
        <v>1.5544041450777202</v>
      </c>
      <c r="J34" s="1">
        <v>12</v>
      </c>
      <c r="K34" s="1">
        <v>424</v>
      </c>
      <c r="L34" s="2">
        <f t="shared" si="17"/>
        <v>2.830188679245283</v>
      </c>
      <c r="M34" s="1">
        <v>34</v>
      </c>
      <c r="N34" s="1">
        <v>408</v>
      </c>
      <c r="O34" s="2">
        <f t="shared" si="18"/>
        <v>8.333333333333334</v>
      </c>
      <c r="P34" s="1">
        <v>13</v>
      </c>
      <c r="Q34" s="1">
        <v>532</v>
      </c>
      <c r="R34" s="2">
        <f t="shared" si="19"/>
        <v>2.443609022556391</v>
      </c>
      <c r="S34" s="1">
        <v>9</v>
      </c>
      <c r="T34" s="1">
        <v>803</v>
      </c>
      <c r="U34" s="2">
        <f t="shared" si="20"/>
        <v>1.1207970112079702</v>
      </c>
      <c r="V34" s="1">
        <v>16</v>
      </c>
      <c r="W34" s="1">
        <v>296</v>
      </c>
      <c r="X34" s="2">
        <f t="shared" si="21"/>
        <v>5.405405405405405</v>
      </c>
      <c r="Y34" s="1">
        <v>20</v>
      </c>
      <c r="Z34" s="1">
        <v>1024</v>
      </c>
      <c r="AA34" s="2">
        <f t="shared" si="22"/>
        <v>1.953125</v>
      </c>
      <c r="AB34" s="1">
        <v>28</v>
      </c>
      <c r="AC34" s="1">
        <v>1048</v>
      </c>
      <c r="AD34" s="2">
        <f>(AB34*100)/AC34</f>
        <v>2.6717557251908395</v>
      </c>
      <c r="AE34" s="2">
        <f>I34+L34+O34+R34+U34+X34+AA34+AD34</f>
        <v>26.31261832201694</v>
      </c>
      <c r="AF34" s="53">
        <v>8</v>
      </c>
    </row>
    <row r="35" spans="1:32" ht="12.75" customHeight="1">
      <c r="A35" s="37">
        <v>5</v>
      </c>
      <c r="B35" s="7" t="s">
        <v>33</v>
      </c>
      <c r="C35" s="7" t="s">
        <v>34</v>
      </c>
      <c r="D35" s="12" t="s">
        <v>11</v>
      </c>
      <c r="E35" s="48">
        <v>4</v>
      </c>
      <c r="F35" s="33">
        <v>1014047</v>
      </c>
      <c r="G35" s="1">
        <v>35</v>
      </c>
      <c r="H35" s="1">
        <v>356</v>
      </c>
      <c r="I35" s="2">
        <f t="shared" si="16"/>
        <v>9.831460674157304</v>
      </c>
      <c r="J35" s="1">
        <v>3</v>
      </c>
      <c r="K35" s="1">
        <v>211</v>
      </c>
      <c r="L35" s="2">
        <f t="shared" si="17"/>
        <v>1.4218009478672986</v>
      </c>
      <c r="M35" s="1">
        <v>14</v>
      </c>
      <c r="N35" s="1">
        <v>298</v>
      </c>
      <c r="O35" s="2">
        <f t="shared" si="18"/>
        <v>4.697986577181208</v>
      </c>
      <c r="P35" s="1">
        <v>47</v>
      </c>
      <c r="Q35" s="1">
        <v>1376</v>
      </c>
      <c r="R35" s="2">
        <f t="shared" si="19"/>
        <v>3.4156976744186047</v>
      </c>
      <c r="S35" s="1">
        <v>65</v>
      </c>
      <c r="T35" s="1">
        <v>1053</v>
      </c>
      <c r="U35" s="2">
        <f t="shared" si="20"/>
        <v>6.172839506172839</v>
      </c>
      <c r="V35" s="1">
        <v>13</v>
      </c>
      <c r="W35" s="1">
        <v>360</v>
      </c>
      <c r="X35" s="2">
        <f t="shared" si="21"/>
        <v>3.611111111111111</v>
      </c>
      <c r="Y35" s="1">
        <v>29</v>
      </c>
      <c r="Z35" s="1">
        <v>1813</v>
      </c>
      <c r="AA35" s="2">
        <f t="shared" si="22"/>
        <v>1.5995587424158852</v>
      </c>
      <c r="AB35" s="1">
        <v>22</v>
      </c>
      <c r="AC35" s="1">
        <v>232</v>
      </c>
      <c r="AD35" s="2">
        <f>(AB35*100)/AC35</f>
        <v>9.482758620689655</v>
      </c>
      <c r="AE35" s="2">
        <f>I35+L35+O35+R35+U35+X35+AA35+AD35</f>
        <v>40.23321385401391</v>
      </c>
      <c r="AF35" s="53">
        <v>8</v>
      </c>
    </row>
    <row r="36" spans="1:32" ht="12.75" customHeight="1">
      <c r="A36" s="37">
        <v>6</v>
      </c>
      <c r="B36" s="7" t="s">
        <v>47</v>
      </c>
      <c r="C36" s="7" t="s">
        <v>48</v>
      </c>
      <c r="D36" s="12" t="s">
        <v>7</v>
      </c>
      <c r="E36" s="48">
        <v>2</v>
      </c>
      <c r="F36" s="33">
        <v>1007505</v>
      </c>
      <c r="G36" s="1">
        <v>11</v>
      </c>
      <c r="H36" s="1">
        <v>424</v>
      </c>
      <c r="I36" s="2">
        <f t="shared" si="16"/>
        <v>2.5943396226415096</v>
      </c>
      <c r="J36" s="1">
        <v>25</v>
      </c>
      <c r="K36" s="1">
        <v>408</v>
      </c>
      <c r="L36" s="2">
        <f t="shared" si="17"/>
        <v>6.127450980392157</v>
      </c>
      <c r="M36" s="1">
        <v>1</v>
      </c>
      <c r="N36" s="1">
        <v>532</v>
      </c>
      <c r="O36" s="2">
        <f t="shared" si="18"/>
        <v>0.18796992481203006</v>
      </c>
      <c r="P36" s="1">
        <v>3</v>
      </c>
      <c r="Q36" s="1">
        <v>803</v>
      </c>
      <c r="R36" s="2">
        <f t="shared" si="19"/>
        <v>0.37359900373599003</v>
      </c>
      <c r="S36" s="1">
        <v>2</v>
      </c>
      <c r="T36" s="1">
        <v>296</v>
      </c>
      <c r="U36" s="2">
        <f t="shared" si="20"/>
        <v>0.6756756756756757</v>
      </c>
      <c r="V36" s="1">
        <v>18</v>
      </c>
      <c r="W36" s="1">
        <v>581</v>
      </c>
      <c r="X36" s="2">
        <f t="shared" si="21"/>
        <v>3.098106712564544</v>
      </c>
      <c r="Y36" s="1">
        <v>36</v>
      </c>
      <c r="Z36" s="1">
        <v>1024</v>
      </c>
      <c r="AA36" s="2">
        <f t="shared" si="22"/>
        <v>3.515625</v>
      </c>
      <c r="AB36" s="1"/>
      <c r="AC36" s="1"/>
      <c r="AD36" s="2"/>
      <c r="AE36" s="2">
        <f>I36+L36+O36+R36+U36+X36+AA36</f>
        <v>16.57276691982191</v>
      </c>
      <c r="AF36" s="53">
        <v>7</v>
      </c>
    </row>
    <row r="37" spans="1:32" ht="12.75" customHeight="1">
      <c r="A37" s="41"/>
      <c r="B37" s="7" t="s">
        <v>102</v>
      </c>
      <c r="C37" s="7" t="s">
        <v>103</v>
      </c>
      <c r="D37" s="12" t="s">
        <v>11</v>
      </c>
      <c r="E37" s="48">
        <v>5</v>
      </c>
      <c r="F37" s="33">
        <v>1173038</v>
      </c>
      <c r="G37" s="1">
        <v>16</v>
      </c>
      <c r="H37" s="1">
        <v>338</v>
      </c>
      <c r="I37" s="2">
        <f t="shared" si="16"/>
        <v>4.733727810650888</v>
      </c>
      <c r="J37" s="1">
        <v>29</v>
      </c>
      <c r="K37" s="1">
        <v>933</v>
      </c>
      <c r="L37" s="2">
        <f t="shared" si="17"/>
        <v>3.1082529474812435</v>
      </c>
      <c r="M37" s="1">
        <v>33</v>
      </c>
      <c r="N37" s="1">
        <v>945</v>
      </c>
      <c r="O37" s="2">
        <f t="shared" si="18"/>
        <v>3.492063492063492</v>
      </c>
      <c r="P37" s="1">
        <v>66</v>
      </c>
      <c r="Q37" s="1">
        <v>1027</v>
      </c>
      <c r="R37" s="2">
        <f t="shared" si="19"/>
        <v>6.426484907497565</v>
      </c>
      <c r="S37" s="1">
        <v>27</v>
      </c>
      <c r="T37" s="1">
        <v>889</v>
      </c>
      <c r="U37" s="2">
        <f t="shared" si="20"/>
        <v>3.0371203599550056</v>
      </c>
      <c r="V37" s="1">
        <v>16</v>
      </c>
      <c r="W37" s="1">
        <v>1088</v>
      </c>
      <c r="X37" s="2">
        <f t="shared" si="21"/>
        <v>1.4705882352941178</v>
      </c>
      <c r="Y37" s="1">
        <v>21</v>
      </c>
      <c r="Z37" s="1">
        <v>1070</v>
      </c>
      <c r="AA37" s="2">
        <f t="shared" si="22"/>
        <v>1.9626168224299065</v>
      </c>
      <c r="AB37" s="1"/>
      <c r="AC37" s="1"/>
      <c r="AD37" s="2"/>
      <c r="AE37" s="2">
        <f>I37+L37+O37+R37+U37+X37+AA37</f>
        <v>24.23085457537222</v>
      </c>
      <c r="AF37" s="53">
        <v>7</v>
      </c>
    </row>
    <row r="38" spans="1:32" ht="12.75" customHeight="1">
      <c r="A38" s="41"/>
      <c r="B38" s="7" t="s">
        <v>33</v>
      </c>
      <c r="C38" s="7" t="s">
        <v>34</v>
      </c>
      <c r="D38" s="12" t="s">
        <v>11</v>
      </c>
      <c r="E38" s="48">
        <v>6</v>
      </c>
      <c r="F38" s="33">
        <v>1014045</v>
      </c>
      <c r="G38" s="1">
        <v>8</v>
      </c>
      <c r="H38" s="1">
        <v>205</v>
      </c>
      <c r="I38" s="2">
        <f t="shared" si="16"/>
        <v>3.902439024390244</v>
      </c>
      <c r="J38" s="1">
        <v>8</v>
      </c>
      <c r="K38" s="1">
        <v>211</v>
      </c>
      <c r="L38" s="2">
        <f t="shared" si="17"/>
        <v>3.7914691943127963</v>
      </c>
      <c r="M38" s="1">
        <v>14</v>
      </c>
      <c r="N38" s="1">
        <v>470</v>
      </c>
      <c r="O38" s="2">
        <f t="shared" si="18"/>
        <v>2.978723404255319</v>
      </c>
      <c r="P38" s="1">
        <v>10</v>
      </c>
      <c r="Q38" s="1">
        <v>298</v>
      </c>
      <c r="R38" s="2">
        <f t="shared" si="19"/>
        <v>3.3557046979865772</v>
      </c>
      <c r="S38" s="1">
        <v>52</v>
      </c>
      <c r="T38" s="1">
        <v>1376</v>
      </c>
      <c r="U38" s="2">
        <f t="shared" si="20"/>
        <v>3.7790697674418605</v>
      </c>
      <c r="V38" s="1">
        <v>40</v>
      </c>
      <c r="W38" s="1">
        <v>1813</v>
      </c>
      <c r="X38" s="2">
        <f t="shared" si="21"/>
        <v>2.2062879205736348</v>
      </c>
      <c r="Y38" s="1">
        <v>12</v>
      </c>
      <c r="Z38" s="1">
        <v>253</v>
      </c>
      <c r="AA38" s="2">
        <f t="shared" si="22"/>
        <v>4.743083003952569</v>
      </c>
      <c r="AB38" s="1"/>
      <c r="AC38" s="1"/>
      <c r="AD38" s="2"/>
      <c r="AE38" s="2">
        <f>I38+L38+O38+R38+U38+X38+AA38</f>
        <v>24.756777012913005</v>
      </c>
      <c r="AF38" s="53">
        <v>7</v>
      </c>
    </row>
    <row r="39" spans="1:32" ht="12.75" customHeight="1">
      <c r="A39" s="3"/>
      <c r="B39" s="7" t="s">
        <v>37</v>
      </c>
      <c r="C39" s="7" t="s">
        <v>38</v>
      </c>
      <c r="D39" s="12" t="s">
        <v>7</v>
      </c>
      <c r="E39" s="48">
        <v>3</v>
      </c>
      <c r="F39" s="33">
        <v>1029742</v>
      </c>
      <c r="G39" s="1">
        <v>11</v>
      </c>
      <c r="H39" s="1">
        <v>441</v>
      </c>
      <c r="I39" s="2">
        <f t="shared" si="16"/>
        <v>2.494331065759637</v>
      </c>
      <c r="J39" s="1">
        <v>21</v>
      </c>
      <c r="K39" s="1">
        <v>349</v>
      </c>
      <c r="L39" s="2">
        <f t="shared" si="17"/>
        <v>6.017191977077364</v>
      </c>
      <c r="M39" s="1">
        <v>13</v>
      </c>
      <c r="N39" s="1">
        <v>292</v>
      </c>
      <c r="O39" s="2">
        <f t="shared" si="18"/>
        <v>4.4520547945205475</v>
      </c>
      <c r="P39" s="1">
        <v>34</v>
      </c>
      <c r="Q39" s="1">
        <v>662</v>
      </c>
      <c r="R39" s="2">
        <f t="shared" si="19"/>
        <v>5.13595166163142</v>
      </c>
      <c r="S39" s="1">
        <v>41</v>
      </c>
      <c r="T39" s="1">
        <v>1230</v>
      </c>
      <c r="U39" s="2">
        <f t="shared" si="20"/>
        <v>3.3333333333333335</v>
      </c>
      <c r="V39" s="1">
        <v>41</v>
      </c>
      <c r="W39" s="1">
        <v>992</v>
      </c>
      <c r="X39" s="2">
        <f t="shared" si="21"/>
        <v>4.133064516129032</v>
      </c>
      <c r="Y39" s="1"/>
      <c r="Z39" s="1"/>
      <c r="AA39" s="2"/>
      <c r="AB39" s="1"/>
      <c r="AC39" s="1"/>
      <c r="AD39" s="2"/>
      <c r="AE39" s="2">
        <f>I39+L39+O39+R39+U39+X39</f>
        <v>25.565927348451336</v>
      </c>
      <c r="AF39" s="53">
        <v>6</v>
      </c>
    </row>
    <row r="40" spans="1:32" ht="12.75" customHeight="1">
      <c r="A40" s="3"/>
      <c r="B40" s="7" t="s">
        <v>37</v>
      </c>
      <c r="C40" s="7" t="s">
        <v>38</v>
      </c>
      <c r="D40" s="12" t="s">
        <v>7</v>
      </c>
      <c r="E40" s="48">
        <v>4</v>
      </c>
      <c r="F40" s="33">
        <v>1029733</v>
      </c>
      <c r="G40" s="1">
        <v>69</v>
      </c>
      <c r="H40" s="1">
        <v>807</v>
      </c>
      <c r="I40" s="2">
        <f t="shared" si="16"/>
        <v>8.550185873605948</v>
      </c>
      <c r="J40" s="1">
        <v>27</v>
      </c>
      <c r="K40" s="1">
        <v>662</v>
      </c>
      <c r="L40" s="2">
        <f t="shared" si="17"/>
        <v>4.078549848942598</v>
      </c>
      <c r="M40" s="1">
        <v>19</v>
      </c>
      <c r="N40" s="1">
        <v>504</v>
      </c>
      <c r="O40" s="2">
        <f t="shared" si="18"/>
        <v>3.7698412698412698</v>
      </c>
      <c r="P40" s="1">
        <v>110</v>
      </c>
      <c r="Q40" s="1">
        <v>1230</v>
      </c>
      <c r="R40" s="2">
        <f t="shared" si="19"/>
        <v>8.94308943089431</v>
      </c>
      <c r="S40" s="1">
        <v>20</v>
      </c>
      <c r="T40" s="1">
        <v>376</v>
      </c>
      <c r="U40" s="2">
        <f t="shared" si="20"/>
        <v>5.319148936170213</v>
      </c>
      <c r="V40" s="1">
        <v>13</v>
      </c>
      <c r="W40" s="1">
        <v>406</v>
      </c>
      <c r="X40" s="2">
        <f t="shared" si="21"/>
        <v>3.2019704433497536</v>
      </c>
      <c r="Y40" s="1"/>
      <c r="Z40" s="1"/>
      <c r="AA40" s="2"/>
      <c r="AB40" s="1"/>
      <c r="AC40" s="1"/>
      <c r="AD40" s="2"/>
      <c r="AE40" s="2">
        <f>I40+L40+O40+R40+U40+X40</f>
        <v>33.86278580280409</v>
      </c>
      <c r="AF40" s="53">
        <v>6</v>
      </c>
    </row>
    <row r="41" spans="1:32" ht="12.75" customHeight="1">
      <c r="A41" s="3"/>
      <c r="B41" s="7" t="s">
        <v>47</v>
      </c>
      <c r="C41" s="7" t="s">
        <v>48</v>
      </c>
      <c r="D41" s="12" t="s">
        <v>7</v>
      </c>
      <c r="E41" s="48">
        <v>5</v>
      </c>
      <c r="F41" s="33">
        <v>1007520</v>
      </c>
      <c r="G41" s="1">
        <v>2</v>
      </c>
      <c r="H41" s="1">
        <v>532</v>
      </c>
      <c r="I41" s="2">
        <f t="shared" si="16"/>
        <v>0.37593984962406013</v>
      </c>
      <c r="J41" s="1">
        <v>1</v>
      </c>
      <c r="K41" s="1">
        <v>803</v>
      </c>
      <c r="L41" s="2">
        <f t="shared" si="17"/>
        <v>0.12453300124533001</v>
      </c>
      <c r="M41" s="1">
        <v>1</v>
      </c>
      <c r="N41" s="1">
        <v>296</v>
      </c>
      <c r="O41" s="2">
        <f t="shared" si="18"/>
        <v>0.33783783783783783</v>
      </c>
      <c r="P41" s="1">
        <v>18</v>
      </c>
      <c r="Q41" s="1">
        <v>296</v>
      </c>
      <c r="R41" s="2">
        <f t="shared" si="19"/>
        <v>6.081081081081081</v>
      </c>
      <c r="S41" s="1">
        <v>5</v>
      </c>
      <c r="T41" s="1">
        <v>1024</v>
      </c>
      <c r="U41" s="2">
        <f t="shared" si="20"/>
        <v>0.48828125</v>
      </c>
      <c r="V41" s="1"/>
      <c r="W41" s="1"/>
      <c r="X41" s="2"/>
      <c r="Y41" s="1"/>
      <c r="Z41" s="1"/>
      <c r="AA41" s="2"/>
      <c r="AB41" s="1"/>
      <c r="AC41" s="1"/>
      <c r="AD41" s="2"/>
      <c r="AE41" s="2">
        <f>I41+L41+O41+R41+U41</f>
        <v>7.407673019788309</v>
      </c>
      <c r="AF41" s="53">
        <v>5</v>
      </c>
    </row>
    <row r="42" spans="1:32" ht="12.75" customHeight="1" thickBot="1">
      <c r="A42" s="4"/>
      <c r="B42" s="8" t="s">
        <v>37</v>
      </c>
      <c r="C42" s="8" t="s">
        <v>38</v>
      </c>
      <c r="D42" s="16" t="s">
        <v>7</v>
      </c>
      <c r="E42" s="49">
        <v>6</v>
      </c>
      <c r="F42" s="34">
        <v>1029729</v>
      </c>
      <c r="G42" s="5">
        <v>16</v>
      </c>
      <c r="H42" s="5">
        <v>441</v>
      </c>
      <c r="I42" s="6">
        <f t="shared" si="16"/>
        <v>3.6281179138321997</v>
      </c>
      <c r="J42" s="5">
        <v>17</v>
      </c>
      <c r="K42" s="5">
        <v>349</v>
      </c>
      <c r="L42" s="6">
        <f t="shared" si="17"/>
        <v>4.871060171919771</v>
      </c>
      <c r="M42" s="5">
        <v>10</v>
      </c>
      <c r="N42" s="5">
        <v>669</v>
      </c>
      <c r="O42" s="6">
        <f t="shared" si="18"/>
        <v>1.4947683109118086</v>
      </c>
      <c r="P42" s="5">
        <v>55</v>
      </c>
      <c r="Q42" s="5">
        <v>1230</v>
      </c>
      <c r="R42" s="6">
        <f t="shared" si="19"/>
        <v>4.471544715447155</v>
      </c>
      <c r="S42" s="5">
        <v>16</v>
      </c>
      <c r="T42" s="5">
        <v>406</v>
      </c>
      <c r="U42" s="6">
        <f t="shared" si="20"/>
        <v>3.9408866995073892</v>
      </c>
      <c r="V42" s="5"/>
      <c r="W42" s="5"/>
      <c r="X42" s="6"/>
      <c r="Y42" s="5"/>
      <c r="Z42" s="5"/>
      <c r="AA42" s="6"/>
      <c r="AB42" s="5"/>
      <c r="AC42" s="5"/>
      <c r="AD42" s="6"/>
      <c r="AE42" s="6">
        <f>I42+L42+O42+R42+U42</f>
        <v>18.406377811618324</v>
      </c>
      <c r="AF42" s="54">
        <v>5</v>
      </c>
    </row>
    <row r="43" ht="12.75" customHeight="1"/>
    <row r="44" spans="1:32" s="29" customFormat="1" ht="12.75" customHeight="1" thickBot="1">
      <c r="A44" s="28" t="s">
        <v>113</v>
      </c>
      <c r="E44" s="43"/>
      <c r="I44" s="30"/>
      <c r="L44" s="30"/>
      <c r="O44" s="30"/>
      <c r="R44" s="30"/>
      <c r="U44" s="30"/>
      <c r="X44" s="30"/>
      <c r="AA44" s="30"/>
      <c r="AD44" s="30"/>
      <c r="AF44" s="43"/>
    </row>
    <row r="45" spans="1:32" s="9" customFormat="1" ht="12.75" customHeight="1">
      <c r="A45" s="20" t="s">
        <v>121</v>
      </c>
      <c r="B45" s="11" t="s">
        <v>123</v>
      </c>
      <c r="C45" s="11" t="s">
        <v>0</v>
      </c>
      <c r="D45" s="11" t="s">
        <v>1</v>
      </c>
      <c r="E45" s="44"/>
      <c r="F45" s="11" t="s">
        <v>2</v>
      </c>
      <c r="G45" s="11" t="s">
        <v>3</v>
      </c>
      <c r="H45" s="11" t="s">
        <v>4</v>
      </c>
      <c r="I45" s="21"/>
      <c r="J45" s="11" t="s">
        <v>3</v>
      </c>
      <c r="K45" s="11" t="s">
        <v>4</v>
      </c>
      <c r="L45" s="21"/>
      <c r="M45" s="11" t="s">
        <v>3</v>
      </c>
      <c r="N45" s="11" t="s">
        <v>4</v>
      </c>
      <c r="O45" s="21"/>
      <c r="P45" s="11" t="s">
        <v>3</v>
      </c>
      <c r="Q45" s="11" t="s">
        <v>4</v>
      </c>
      <c r="R45" s="21"/>
      <c r="S45" s="11" t="s">
        <v>3</v>
      </c>
      <c r="T45" s="11" t="s">
        <v>4</v>
      </c>
      <c r="U45" s="21"/>
      <c r="V45" s="11" t="s">
        <v>3</v>
      </c>
      <c r="W45" s="11" t="s">
        <v>4</v>
      </c>
      <c r="AD45" s="21"/>
      <c r="AE45" s="11" t="s">
        <v>5</v>
      </c>
      <c r="AF45" s="50"/>
    </row>
    <row r="46" spans="1:32" ht="12.75" customHeight="1">
      <c r="A46" s="37">
        <v>1</v>
      </c>
      <c r="B46" s="7" t="s">
        <v>6</v>
      </c>
      <c r="C46" s="7" t="s">
        <v>27</v>
      </c>
      <c r="D46" s="12" t="s">
        <v>7</v>
      </c>
      <c r="E46" s="48">
        <v>1</v>
      </c>
      <c r="F46" s="7" t="s">
        <v>49</v>
      </c>
      <c r="G46" s="7">
        <v>36</v>
      </c>
      <c r="H46" s="7">
        <v>908</v>
      </c>
      <c r="I46" s="13">
        <f aca="true" t="shared" si="23" ref="I46:I52">(G46*100)/H46</f>
        <v>3.9647577092511015</v>
      </c>
      <c r="J46" s="7">
        <v>1</v>
      </c>
      <c r="K46" s="7">
        <v>587</v>
      </c>
      <c r="L46" s="13">
        <f aca="true" t="shared" si="24" ref="L46:L52">(J46*100)/K46</f>
        <v>0.17035775127768313</v>
      </c>
      <c r="M46" s="7">
        <v>1</v>
      </c>
      <c r="N46" s="7">
        <v>467</v>
      </c>
      <c r="O46" s="13">
        <f aca="true" t="shared" si="25" ref="O46:O52">(M46*100)/N46</f>
        <v>0.21413276231263384</v>
      </c>
      <c r="P46" s="7">
        <v>4</v>
      </c>
      <c r="Q46" s="7">
        <v>387</v>
      </c>
      <c r="R46" s="13">
        <f aca="true" t="shared" si="26" ref="R46:R52">(P46*100)/Q46</f>
        <v>1.0335917312661498</v>
      </c>
      <c r="S46" s="7">
        <v>8</v>
      </c>
      <c r="T46" s="7">
        <v>202</v>
      </c>
      <c r="U46" s="13">
        <f aca="true" t="shared" si="27" ref="U46:U52">(S46*100)/T46</f>
        <v>3.9603960396039604</v>
      </c>
      <c r="V46" s="7">
        <v>4</v>
      </c>
      <c r="W46" s="7">
        <v>225</v>
      </c>
      <c r="X46" s="10"/>
      <c r="AA46" s="10"/>
      <c r="AD46" s="13">
        <f aca="true" t="shared" si="28" ref="AD46:AD52">(V46*100)/W46</f>
        <v>1.7777777777777777</v>
      </c>
      <c r="AE46" s="13">
        <f aca="true" t="shared" si="29" ref="AE46:AE52">I46+L46+O46+R46+U46+AD46</f>
        <v>11.121013771489306</v>
      </c>
      <c r="AF46" s="51">
        <v>6</v>
      </c>
    </row>
    <row r="47" spans="1:32" ht="12.75" customHeight="1">
      <c r="A47" s="37">
        <v>2</v>
      </c>
      <c r="B47" s="7" t="s">
        <v>55</v>
      </c>
      <c r="C47" s="7" t="s">
        <v>56</v>
      </c>
      <c r="D47" s="12" t="s">
        <v>7</v>
      </c>
      <c r="E47" s="48">
        <v>2</v>
      </c>
      <c r="F47" s="7" t="s">
        <v>58</v>
      </c>
      <c r="G47" s="7">
        <v>18</v>
      </c>
      <c r="H47" s="7">
        <v>633</v>
      </c>
      <c r="I47" s="13">
        <f t="shared" si="23"/>
        <v>2.843601895734597</v>
      </c>
      <c r="J47" s="7">
        <v>4</v>
      </c>
      <c r="K47" s="7">
        <v>955</v>
      </c>
      <c r="L47" s="13">
        <f t="shared" si="24"/>
        <v>0.418848167539267</v>
      </c>
      <c r="M47" s="7">
        <v>11</v>
      </c>
      <c r="N47" s="7">
        <v>511</v>
      </c>
      <c r="O47" s="13">
        <f t="shared" si="25"/>
        <v>2.152641878669276</v>
      </c>
      <c r="P47" s="7">
        <v>1</v>
      </c>
      <c r="Q47" s="7">
        <v>396</v>
      </c>
      <c r="R47" s="13">
        <f t="shared" si="26"/>
        <v>0.25252525252525254</v>
      </c>
      <c r="S47" s="7">
        <v>16</v>
      </c>
      <c r="T47" s="7">
        <v>401</v>
      </c>
      <c r="U47" s="13">
        <f t="shared" si="27"/>
        <v>3.9900249376558605</v>
      </c>
      <c r="V47" s="7">
        <v>6</v>
      </c>
      <c r="W47" s="7">
        <v>340</v>
      </c>
      <c r="X47" s="10"/>
      <c r="AA47" s="10"/>
      <c r="AD47" s="13">
        <f t="shared" si="28"/>
        <v>1.7647058823529411</v>
      </c>
      <c r="AE47" s="13">
        <f t="shared" si="29"/>
        <v>11.422348014477194</v>
      </c>
      <c r="AF47" s="51">
        <v>6</v>
      </c>
    </row>
    <row r="48" spans="1:32" ht="12.75" customHeight="1">
      <c r="A48" s="37">
        <v>3</v>
      </c>
      <c r="B48" s="7" t="s">
        <v>33</v>
      </c>
      <c r="C48" s="7" t="s">
        <v>34</v>
      </c>
      <c r="D48" s="12" t="s">
        <v>11</v>
      </c>
      <c r="E48" s="48">
        <v>1</v>
      </c>
      <c r="F48" s="7" t="s">
        <v>51</v>
      </c>
      <c r="G48" s="7">
        <v>14</v>
      </c>
      <c r="H48" s="7">
        <v>459</v>
      </c>
      <c r="I48" s="13">
        <f t="shared" si="23"/>
        <v>3.0501089324618738</v>
      </c>
      <c r="J48" s="7">
        <v>4</v>
      </c>
      <c r="K48" s="7">
        <v>799</v>
      </c>
      <c r="L48" s="13">
        <f t="shared" si="24"/>
        <v>0.5006257822277848</v>
      </c>
      <c r="M48" s="7">
        <v>2</v>
      </c>
      <c r="N48" s="7">
        <v>464</v>
      </c>
      <c r="O48" s="13">
        <f t="shared" si="25"/>
        <v>0.43103448275862066</v>
      </c>
      <c r="P48" s="7">
        <v>7</v>
      </c>
      <c r="Q48" s="7">
        <v>429</v>
      </c>
      <c r="R48" s="13">
        <f t="shared" si="26"/>
        <v>1.6317016317016317</v>
      </c>
      <c r="S48" s="7">
        <v>5</v>
      </c>
      <c r="T48" s="7">
        <v>229</v>
      </c>
      <c r="U48" s="13">
        <f t="shared" si="27"/>
        <v>2.183406113537118</v>
      </c>
      <c r="V48" s="7">
        <v>22</v>
      </c>
      <c r="W48" s="7">
        <v>400</v>
      </c>
      <c r="X48" s="10"/>
      <c r="AA48" s="10"/>
      <c r="AD48" s="13">
        <f t="shared" si="28"/>
        <v>5.5</v>
      </c>
      <c r="AE48" s="13">
        <f t="shared" si="29"/>
        <v>13.296876942687028</v>
      </c>
      <c r="AF48" s="51">
        <v>6</v>
      </c>
    </row>
    <row r="49" spans="1:32" ht="12.75" customHeight="1">
      <c r="A49" s="37">
        <v>4</v>
      </c>
      <c r="B49" s="7" t="s">
        <v>6</v>
      </c>
      <c r="C49" s="7" t="s">
        <v>27</v>
      </c>
      <c r="D49" s="12" t="s">
        <v>7</v>
      </c>
      <c r="E49" s="48">
        <v>3</v>
      </c>
      <c r="F49" s="7" t="s">
        <v>50</v>
      </c>
      <c r="G49" s="7">
        <v>22</v>
      </c>
      <c r="H49" s="7">
        <v>1483</v>
      </c>
      <c r="I49" s="13">
        <f t="shared" si="23"/>
        <v>1.4834794335805799</v>
      </c>
      <c r="J49" s="7">
        <v>8</v>
      </c>
      <c r="K49" s="7">
        <v>967</v>
      </c>
      <c r="L49" s="13">
        <f t="shared" si="24"/>
        <v>0.827300930713547</v>
      </c>
      <c r="M49" s="7">
        <v>17</v>
      </c>
      <c r="N49" s="7">
        <v>473</v>
      </c>
      <c r="O49" s="13">
        <f t="shared" si="25"/>
        <v>3.5940803382663846</v>
      </c>
      <c r="P49" s="7">
        <v>12</v>
      </c>
      <c r="Q49" s="7">
        <v>467</v>
      </c>
      <c r="R49" s="13">
        <f t="shared" si="26"/>
        <v>2.569593147751606</v>
      </c>
      <c r="S49" s="7">
        <v>7</v>
      </c>
      <c r="T49" s="7">
        <v>387</v>
      </c>
      <c r="U49" s="13">
        <f t="shared" si="27"/>
        <v>1.8087855297157622</v>
      </c>
      <c r="V49" s="7">
        <v>7</v>
      </c>
      <c r="W49" s="7">
        <v>225</v>
      </c>
      <c r="X49" s="10"/>
      <c r="AA49" s="10"/>
      <c r="AD49" s="13">
        <f t="shared" si="28"/>
        <v>3.111111111111111</v>
      </c>
      <c r="AE49" s="13">
        <f t="shared" si="29"/>
        <v>13.39435049113899</v>
      </c>
      <c r="AF49" s="51">
        <v>6</v>
      </c>
    </row>
    <row r="50" spans="1:32" ht="12.75" customHeight="1">
      <c r="A50" s="37">
        <v>5</v>
      </c>
      <c r="B50" s="7" t="s">
        <v>55</v>
      </c>
      <c r="C50" s="7" t="s">
        <v>56</v>
      </c>
      <c r="D50" s="12" t="s">
        <v>7</v>
      </c>
      <c r="E50" s="48">
        <v>4</v>
      </c>
      <c r="F50" s="7" t="s">
        <v>57</v>
      </c>
      <c r="G50" s="7">
        <v>1</v>
      </c>
      <c r="H50" s="7">
        <v>633</v>
      </c>
      <c r="I50" s="13">
        <f t="shared" si="23"/>
        <v>0.1579778830963665</v>
      </c>
      <c r="J50" s="7">
        <v>37</v>
      </c>
      <c r="K50" s="7">
        <v>955</v>
      </c>
      <c r="L50" s="13">
        <f t="shared" si="24"/>
        <v>3.8743455497382198</v>
      </c>
      <c r="M50" s="7">
        <v>9</v>
      </c>
      <c r="N50" s="7">
        <v>511</v>
      </c>
      <c r="O50" s="13">
        <f t="shared" si="25"/>
        <v>1.761252446183953</v>
      </c>
      <c r="P50" s="7">
        <v>3</v>
      </c>
      <c r="Q50" s="7">
        <v>396</v>
      </c>
      <c r="R50" s="13">
        <f t="shared" si="26"/>
        <v>0.7575757575757576</v>
      </c>
      <c r="S50" s="7">
        <v>37</v>
      </c>
      <c r="T50" s="7">
        <v>465</v>
      </c>
      <c r="U50" s="13">
        <f t="shared" si="27"/>
        <v>7.956989247311828</v>
      </c>
      <c r="V50" s="7">
        <v>1</v>
      </c>
      <c r="W50" s="7">
        <v>340</v>
      </c>
      <c r="X50" s="10"/>
      <c r="AA50" s="10"/>
      <c r="AD50" s="13">
        <f t="shared" si="28"/>
        <v>0.29411764705882354</v>
      </c>
      <c r="AE50" s="13">
        <f t="shared" si="29"/>
        <v>14.802258530964949</v>
      </c>
      <c r="AF50" s="51">
        <v>6</v>
      </c>
    </row>
    <row r="51" spans="1:32" ht="12.75" customHeight="1">
      <c r="A51" s="37">
        <v>6</v>
      </c>
      <c r="B51" s="7" t="s">
        <v>52</v>
      </c>
      <c r="C51" s="7" t="s">
        <v>15</v>
      </c>
      <c r="D51" s="12" t="s">
        <v>11</v>
      </c>
      <c r="E51" s="48">
        <v>2</v>
      </c>
      <c r="F51" s="7" t="s">
        <v>53</v>
      </c>
      <c r="G51" s="7">
        <v>33</v>
      </c>
      <c r="H51" s="7">
        <v>878</v>
      </c>
      <c r="I51" s="13">
        <f t="shared" si="23"/>
        <v>3.7585421412300684</v>
      </c>
      <c r="J51" s="7">
        <v>1</v>
      </c>
      <c r="K51" s="7">
        <v>415</v>
      </c>
      <c r="L51" s="13">
        <f t="shared" si="24"/>
        <v>0.24096385542168675</v>
      </c>
      <c r="M51" s="7">
        <v>10</v>
      </c>
      <c r="N51" s="7">
        <v>362</v>
      </c>
      <c r="O51" s="13">
        <f t="shared" si="25"/>
        <v>2.7624309392265194</v>
      </c>
      <c r="P51" s="7">
        <v>8</v>
      </c>
      <c r="Q51" s="7">
        <v>338</v>
      </c>
      <c r="R51" s="13">
        <f t="shared" si="26"/>
        <v>2.366863905325444</v>
      </c>
      <c r="S51" s="7">
        <v>26</v>
      </c>
      <c r="T51" s="7">
        <v>325</v>
      </c>
      <c r="U51" s="13">
        <f t="shared" si="27"/>
        <v>8</v>
      </c>
      <c r="V51" s="7">
        <v>7</v>
      </c>
      <c r="W51" s="7">
        <v>368</v>
      </c>
      <c r="X51" s="10"/>
      <c r="AA51" s="10"/>
      <c r="AD51" s="13">
        <f t="shared" si="28"/>
        <v>1.9021739130434783</v>
      </c>
      <c r="AE51" s="13">
        <f t="shared" si="29"/>
        <v>19.030974754247197</v>
      </c>
      <c r="AF51" s="51">
        <v>6</v>
      </c>
    </row>
    <row r="52" spans="1:32" ht="12.75" customHeight="1" thickBot="1">
      <c r="A52" s="35"/>
      <c r="B52" s="8" t="s">
        <v>18</v>
      </c>
      <c r="C52" s="8" t="s">
        <v>19</v>
      </c>
      <c r="D52" s="16" t="s">
        <v>7</v>
      </c>
      <c r="E52" s="49">
        <v>5</v>
      </c>
      <c r="F52" s="8" t="s">
        <v>54</v>
      </c>
      <c r="G52" s="8">
        <v>35</v>
      </c>
      <c r="H52" s="8">
        <v>491</v>
      </c>
      <c r="I52" s="17">
        <f t="shared" si="23"/>
        <v>7.128309572301426</v>
      </c>
      <c r="J52" s="8">
        <v>4</v>
      </c>
      <c r="K52" s="8">
        <v>203</v>
      </c>
      <c r="L52" s="17">
        <f t="shared" si="24"/>
        <v>1.9704433497536946</v>
      </c>
      <c r="M52" s="8">
        <v>28</v>
      </c>
      <c r="N52" s="8">
        <v>587</v>
      </c>
      <c r="O52" s="17">
        <f t="shared" si="25"/>
        <v>4.770017035775128</v>
      </c>
      <c r="P52" s="8">
        <v>3</v>
      </c>
      <c r="Q52" s="8">
        <v>473</v>
      </c>
      <c r="R52" s="17">
        <f t="shared" si="26"/>
        <v>0.6342494714587738</v>
      </c>
      <c r="S52" s="8">
        <v>20</v>
      </c>
      <c r="T52" s="8">
        <v>467</v>
      </c>
      <c r="U52" s="17">
        <f t="shared" si="27"/>
        <v>4.282655246252677</v>
      </c>
      <c r="V52" s="8">
        <v>12</v>
      </c>
      <c r="W52" s="8">
        <v>387</v>
      </c>
      <c r="X52" s="10"/>
      <c r="AA52" s="10"/>
      <c r="AD52" s="17">
        <f t="shared" si="28"/>
        <v>3.10077519379845</v>
      </c>
      <c r="AE52" s="17">
        <f t="shared" si="29"/>
        <v>21.886449869340147</v>
      </c>
      <c r="AF52" s="52">
        <v>6</v>
      </c>
    </row>
    <row r="53" ht="12.75" customHeight="1"/>
    <row r="54" spans="1:32" s="29" customFormat="1" ht="12.75" customHeight="1" thickBot="1">
      <c r="A54" s="28" t="s">
        <v>112</v>
      </c>
      <c r="E54" s="43"/>
      <c r="I54" s="30"/>
      <c r="L54" s="30"/>
      <c r="O54" s="30"/>
      <c r="R54" s="30"/>
      <c r="U54" s="30"/>
      <c r="X54" s="30"/>
      <c r="AA54" s="30"/>
      <c r="AD54" s="30"/>
      <c r="AF54" s="43"/>
    </row>
    <row r="55" spans="1:32" s="9" customFormat="1" ht="12.75" customHeight="1">
      <c r="A55" s="20" t="s">
        <v>121</v>
      </c>
      <c r="B55" s="11" t="s">
        <v>123</v>
      </c>
      <c r="C55" s="11" t="s">
        <v>0</v>
      </c>
      <c r="D55" s="11" t="s">
        <v>1</v>
      </c>
      <c r="E55" s="44"/>
      <c r="F55" s="11" t="s">
        <v>2</v>
      </c>
      <c r="G55" s="11" t="s">
        <v>3</v>
      </c>
      <c r="H55" s="11" t="s">
        <v>4</v>
      </c>
      <c r="I55" s="21"/>
      <c r="J55" s="11" t="s">
        <v>3</v>
      </c>
      <c r="K55" s="11" t="s">
        <v>4</v>
      </c>
      <c r="L55" s="21"/>
      <c r="M55" s="11" t="s">
        <v>3</v>
      </c>
      <c r="N55" s="11" t="s">
        <v>4</v>
      </c>
      <c r="O55" s="21"/>
      <c r="P55" s="11" t="s">
        <v>3</v>
      </c>
      <c r="Q55" s="11" t="s">
        <v>4</v>
      </c>
      <c r="R55" s="21"/>
      <c r="S55" s="11" t="s">
        <v>3</v>
      </c>
      <c r="T55" s="11" t="s">
        <v>4</v>
      </c>
      <c r="U55" s="21"/>
      <c r="V55" s="11" t="s">
        <v>3</v>
      </c>
      <c r="W55" s="11" t="s">
        <v>4</v>
      </c>
      <c r="AD55" s="21"/>
      <c r="AE55" s="11" t="s">
        <v>5</v>
      </c>
      <c r="AF55" s="50"/>
    </row>
    <row r="56" spans="1:32" ht="12.75" customHeight="1">
      <c r="A56" s="37">
        <v>1</v>
      </c>
      <c r="B56" s="7" t="s">
        <v>59</v>
      </c>
      <c r="C56" s="7" t="s">
        <v>60</v>
      </c>
      <c r="D56" s="12" t="s">
        <v>7</v>
      </c>
      <c r="E56" s="48">
        <v>1</v>
      </c>
      <c r="F56" s="31">
        <v>9010239</v>
      </c>
      <c r="G56" s="7">
        <v>6</v>
      </c>
      <c r="H56" s="7">
        <v>1544</v>
      </c>
      <c r="I56" s="13">
        <f aca="true" t="shared" si="30" ref="I56:I63">(G56*100)/H56</f>
        <v>0.38860103626943004</v>
      </c>
      <c r="J56" s="7">
        <v>4</v>
      </c>
      <c r="K56" s="7">
        <v>1560</v>
      </c>
      <c r="L56" s="13">
        <f aca="true" t="shared" si="31" ref="L56:L63">(J56*100)/K56</f>
        <v>0.2564102564102564</v>
      </c>
      <c r="M56" s="7">
        <v>1</v>
      </c>
      <c r="N56" s="7">
        <v>1399</v>
      </c>
      <c r="O56" s="13">
        <f aca="true" t="shared" si="32" ref="O56:O63">(M56*100)/N56</f>
        <v>0.07147962830593281</v>
      </c>
      <c r="P56" s="7">
        <v>15</v>
      </c>
      <c r="Q56" s="7">
        <v>1383</v>
      </c>
      <c r="R56" s="13">
        <f aca="true" t="shared" si="33" ref="R56:R63">(P56*100)/Q56</f>
        <v>1.0845986984815619</v>
      </c>
      <c r="S56" s="7">
        <v>5</v>
      </c>
      <c r="T56" s="7">
        <v>1325</v>
      </c>
      <c r="U56" s="13">
        <f aca="true" t="shared" si="34" ref="U56:U62">(S56*100)/T56</f>
        <v>0.37735849056603776</v>
      </c>
      <c r="V56" s="7">
        <v>1</v>
      </c>
      <c r="W56" s="7">
        <v>727</v>
      </c>
      <c r="X56" s="10"/>
      <c r="AA56" s="10"/>
      <c r="AD56" s="13">
        <f aca="true" t="shared" si="35" ref="AD56:AD61">(V56*100)/W56</f>
        <v>0.1375515818431912</v>
      </c>
      <c r="AE56" s="13">
        <f aca="true" t="shared" si="36" ref="AE56:AE61">I56+L56+O56+R56+U56+AD56</f>
        <v>2.31599969187641</v>
      </c>
      <c r="AF56" s="51">
        <v>6</v>
      </c>
    </row>
    <row r="57" spans="1:32" ht="12.75" customHeight="1">
      <c r="A57" s="37">
        <v>2</v>
      </c>
      <c r="B57" s="7" t="s">
        <v>59</v>
      </c>
      <c r="C57" s="7" t="s">
        <v>60</v>
      </c>
      <c r="D57" s="12" t="s">
        <v>7</v>
      </c>
      <c r="E57" s="48">
        <v>2</v>
      </c>
      <c r="F57" s="31">
        <v>9010240</v>
      </c>
      <c r="G57" s="7">
        <v>4</v>
      </c>
      <c r="H57" s="7">
        <v>1399</v>
      </c>
      <c r="I57" s="13">
        <f t="shared" si="30"/>
        <v>0.28591851322373124</v>
      </c>
      <c r="J57" s="7">
        <v>12</v>
      </c>
      <c r="K57" s="7">
        <v>1383</v>
      </c>
      <c r="L57" s="13">
        <f t="shared" si="31"/>
        <v>0.8676789587852495</v>
      </c>
      <c r="M57" s="7">
        <v>1</v>
      </c>
      <c r="N57" s="7">
        <v>1325</v>
      </c>
      <c r="O57" s="13">
        <f t="shared" si="32"/>
        <v>0.07547169811320754</v>
      </c>
      <c r="P57" s="7">
        <v>3</v>
      </c>
      <c r="Q57" s="7">
        <v>727</v>
      </c>
      <c r="R57" s="13">
        <f t="shared" si="33"/>
        <v>0.4126547455295736</v>
      </c>
      <c r="S57" s="7">
        <v>5</v>
      </c>
      <c r="T57" s="7">
        <v>469</v>
      </c>
      <c r="U57" s="13">
        <f t="shared" si="34"/>
        <v>1.0660980810234542</v>
      </c>
      <c r="V57" s="7">
        <v>8</v>
      </c>
      <c r="W57" s="7">
        <v>542</v>
      </c>
      <c r="X57" s="10"/>
      <c r="AA57" s="10"/>
      <c r="AD57" s="13">
        <f t="shared" si="35"/>
        <v>1.4760147601476015</v>
      </c>
      <c r="AE57" s="13">
        <f t="shared" si="36"/>
        <v>4.183836756822817</v>
      </c>
      <c r="AF57" s="51">
        <v>6</v>
      </c>
    </row>
    <row r="58" spans="1:32" ht="12.75" customHeight="1">
      <c r="A58" s="37">
        <v>3</v>
      </c>
      <c r="B58" s="7" t="s">
        <v>28</v>
      </c>
      <c r="C58" s="7" t="s">
        <v>29</v>
      </c>
      <c r="D58" s="12" t="s">
        <v>11</v>
      </c>
      <c r="E58" s="48">
        <v>1</v>
      </c>
      <c r="F58" s="31">
        <v>4034800</v>
      </c>
      <c r="G58" s="7">
        <v>3</v>
      </c>
      <c r="H58" s="7">
        <v>291</v>
      </c>
      <c r="I58" s="13">
        <f t="shared" si="30"/>
        <v>1.0309278350515463</v>
      </c>
      <c r="J58" s="7">
        <v>20</v>
      </c>
      <c r="K58" s="7">
        <v>969</v>
      </c>
      <c r="L58" s="13">
        <f t="shared" si="31"/>
        <v>2.063983488132095</v>
      </c>
      <c r="M58" s="7">
        <v>2</v>
      </c>
      <c r="N58" s="7">
        <v>310</v>
      </c>
      <c r="O58" s="13">
        <f t="shared" si="32"/>
        <v>0.6451612903225806</v>
      </c>
      <c r="P58" s="7">
        <v>1</v>
      </c>
      <c r="Q58" s="7">
        <v>384</v>
      </c>
      <c r="R58" s="13">
        <f t="shared" si="33"/>
        <v>0.2604166666666667</v>
      </c>
      <c r="S58" s="7">
        <v>16</v>
      </c>
      <c r="T58" s="7">
        <v>481</v>
      </c>
      <c r="U58" s="13">
        <f t="shared" si="34"/>
        <v>3.3264033264033266</v>
      </c>
      <c r="V58" s="7">
        <v>3</v>
      </c>
      <c r="W58" s="7">
        <v>316</v>
      </c>
      <c r="X58" s="10"/>
      <c r="AA58" s="10"/>
      <c r="AD58" s="13">
        <f t="shared" si="35"/>
        <v>0.9493670886075949</v>
      </c>
      <c r="AE58" s="13">
        <f t="shared" si="36"/>
        <v>8.27625969518381</v>
      </c>
      <c r="AF58" s="51">
        <v>6</v>
      </c>
    </row>
    <row r="59" spans="1:32" ht="12.75" customHeight="1">
      <c r="A59" s="37">
        <v>4</v>
      </c>
      <c r="B59" s="7" t="s">
        <v>6</v>
      </c>
      <c r="C59" s="7" t="s">
        <v>27</v>
      </c>
      <c r="D59" s="12" t="s">
        <v>7</v>
      </c>
      <c r="E59" s="48">
        <v>3</v>
      </c>
      <c r="F59" s="31">
        <v>9055946</v>
      </c>
      <c r="G59" s="7">
        <v>25</v>
      </c>
      <c r="H59" s="7">
        <v>1120</v>
      </c>
      <c r="I59" s="13">
        <f t="shared" si="30"/>
        <v>2.232142857142857</v>
      </c>
      <c r="J59" s="7">
        <v>14</v>
      </c>
      <c r="K59" s="7">
        <v>866</v>
      </c>
      <c r="L59" s="13">
        <f t="shared" si="31"/>
        <v>1.6166281755196306</v>
      </c>
      <c r="M59" s="7">
        <v>26</v>
      </c>
      <c r="N59" s="7">
        <v>727</v>
      </c>
      <c r="O59" s="13">
        <f t="shared" si="32"/>
        <v>3.576341127922971</v>
      </c>
      <c r="P59" s="7">
        <v>1</v>
      </c>
      <c r="Q59" s="7">
        <v>394</v>
      </c>
      <c r="R59" s="13">
        <f t="shared" si="33"/>
        <v>0.25380710659898476</v>
      </c>
      <c r="S59" s="7">
        <v>13</v>
      </c>
      <c r="T59" s="7">
        <v>277</v>
      </c>
      <c r="U59" s="13">
        <f t="shared" si="34"/>
        <v>4.693140794223827</v>
      </c>
      <c r="V59" s="7">
        <v>10</v>
      </c>
      <c r="W59" s="7">
        <v>316</v>
      </c>
      <c r="X59" s="10"/>
      <c r="AA59" s="10"/>
      <c r="AD59" s="13">
        <f t="shared" si="35"/>
        <v>3.1645569620253164</v>
      </c>
      <c r="AE59" s="13">
        <f t="shared" si="36"/>
        <v>15.536617023433585</v>
      </c>
      <c r="AF59" s="51">
        <v>6</v>
      </c>
    </row>
    <row r="60" spans="1:32" ht="12.75" customHeight="1">
      <c r="A60" s="37">
        <v>5</v>
      </c>
      <c r="B60" s="7" t="s">
        <v>37</v>
      </c>
      <c r="C60" s="7" t="s">
        <v>38</v>
      </c>
      <c r="D60" s="12" t="s">
        <v>7</v>
      </c>
      <c r="E60" s="48">
        <v>4</v>
      </c>
      <c r="F60" s="31">
        <v>9083693</v>
      </c>
      <c r="G60" s="7">
        <v>18</v>
      </c>
      <c r="H60" s="7">
        <v>1089</v>
      </c>
      <c r="I60" s="13">
        <f t="shared" si="30"/>
        <v>1.6528925619834711</v>
      </c>
      <c r="J60" s="7">
        <v>57</v>
      </c>
      <c r="K60" s="7">
        <v>1544</v>
      </c>
      <c r="L60" s="13">
        <f t="shared" si="31"/>
        <v>3.6917098445595853</v>
      </c>
      <c r="M60" s="7">
        <v>35</v>
      </c>
      <c r="N60" s="7">
        <v>441</v>
      </c>
      <c r="O60" s="13">
        <f t="shared" si="32"/>
        <v>7.936507936507937</v>
      </c>
      <c r="P60" s="7">
        <v>40</v>
      </c>
      <c r="Q60" s="7">
        <v>1399</v>
      </c>
      <c r="R60" s="13">
        <f t="shared" si="33"/>
        <v>2.8591851322373123</v>
      </c>
      <c r="S60" s="7">
        <v>24</v>
      </c>
      <c r="T60" s="7">
        <v>1383</v>
      </c>
      <c r="U60" s="13">
        <f t="shared" si="34"/>
        <v>1.735357917570499</v>
      </c>
      <c r="V60" s="7">
        <v>11</v>
      </c>
      <c r="W60" s="7">
        <v>433</v>
      </c>
      <c r="X60" s="10"/>
      <c r="AA60" s="10"/>
      <c r="AD60" s="13">
        <f t="shared" si="35"/>
        <v>2.540415704387991</v>
      </c>
      <c r="AE60" s="13">
        <f t="shared" si="36"/>
        <v>20.416069097246798</v>
      </c>
      <c r="AF60" s="51">
        <v>6</v>
      </c>
    </row>
    <row r="61" spans="1:32" ht="12.75" customHeight="1">
      <c r="A61" s="37">
        <v>6</v>
      </c>
      <c r="B61" s="7" t="s">
        <v>37</v>
      </c>
      <c r="C61" s="7" t="s">
        <v>38</v>
      </c>
      <c r="D61" s="12" t="s">
        <v>7</v>
      </c>
      <c r="E61" s="48">
        <v>5</v>
      </c>
      <c r="F61" s="31">
        <v>9083694</v>
      </c>
      <c r="G61" s="7">
        <v>35</v>
      </c>
      <c r="H61" s="7">
        <v>1089</v>
      </c>
      <c r="I61" s="13">
        <f t="shared" si="30"/>
        <v>3.2139577594123048</v>
      </c>
      <c r="J61" s="7">
        <v>80</v>
      </c>
      <c r="K61" s="7">
        <v>1544</v>
      </c>
      <c r="L61" s="13">
        <f t="shared" si="31"/>
        <v>5.181347150259067</v>
      </c>
      <c r="M61" s="7">
        <v>92</v>
      </c>
      <c r="N61" s="7">
        <v>1560</v>
      </c>
      <c r="O61" s="13">
        <f t="shared" si="32"/>
        <v>5.897435897435898</v>
      </c>
      <c r="P61" s="7">
        <v>73</v>
      </c>
      <c r="Q61" s="7">
        <v>1399</v>
      </c>
      <c r="R61" s="13">
        <f t="shared" si="33"/>
        <v>5.218012866333095</v>
      </c>
      <c r="S61" s="7">
        <v>15</v>
      </c>
      <c r="T61" s="7">
        <v>433</v>
      </c>
      <c r="U61" s="13">
        <f t="shared" si="34"/>
        <v>3.464203233256351</v>
      </c>
      <c r="V61" s="7">
        <v>17</v>
      </c>
      <c r="W61" s="7">
        <v>455</v>
      </c>
      <c r="X61" s="10"/>
      <c r="AA61" s="10"/>
      <c r="AD61" s="13">
        <f t="shared" si="35"/>
        <v>3.7362637362637363</v>
      </c>
      <c r="AE61" s="13">
        <f t="shared" si="36"/>
        <v>26.711220642960456</v>
      </c>
      <c r="AF61" s="51">
        <v>6</v>
      </c>
    </row>
    <row r="62" spans="1:32" ht="12.75" customHeight="1">
      <c r="A62" s="37"/>
      <c r="B62" s="7" t="s">
        <v>59</v>
      </c>
      <c r="C62" s="7" t="s">
        <v>60</v>
      </c>
      <c r="D62" s="12" t="s">
        <v>7</v>
      </c>
      <c r="E62" s="48">
        <v>6</v>
      </c>
      <c r="F62" s="31">
        <v>9010216</v>
      </c>
      <c r="G62" s="7">
        <v>8</v>
      </c>
      <c r="H62" s="7">
        <v>1544</v>
      </c>
      <c r="I62" s="13">
        <f t="shared" si="30"/>
        <v>0.5181347150259067</v>
      </c>
      <c r="J62" s="7">
        <v>2</v>
      </c>
      <c r="K62" s="7">
        <v>1383</v>
      </c>
      <c r="L62" s="13">
        <f t="shared" si="31"/>
        <v>0.14461315979754158</v>
      </c>
      <c r="M62" s="7">
        <v>24</v>
      </c>
      <c r="N62" s="7">
        <v>1325</v>
      </c>
      <c r="O62" s="13">
        <f t="shared" si="32"/>
        <v>1.8113207547169812</v>
      </c>
      <c r="P62" s="7">
        <v>6</v>
      </c>
      <c r="Q62" s="7">
        <v>469</v>
      </c>
      <c r="R62" s="13">
        <f t="shared" si="33"/>
        <v>1.279317697228145</v>
      </c>
      <c r="S62" s="7">
        <v>4</v>
      </c>
      <c r="T62" s="7">
        <v>542</v>
      </c>
      <c r="U62" s="13">
        <f t="shared" si="34"/>
        <v>0.7380073800738007</v>
      </c>
      <c r="V62" s="7"/>
      <c r="W62" s="7"/>
      <c r="X62" s="10"/>
      <c r="AA62" s="10"/>
      <c r="AD62" s="13"/>
      <c r="AE62" s="13">
        <f>I62+L62+O62+R62+U62</f>
        <v>4.491393706842375</v>
      </c>
      <c r="AF62" s="51">
        <v>5</v>
      </c>
    </row>
    <row r="63" spans="1:32" ht="12.75" customHeight="1" thickBot="1">
      <c r="A63" s="36"/>
      <c r="B63" s="8" t="s">
        <v>33</v>
      </c>
      <c r="C63" s="8" t="s">
        <v>34</v>
      </c>
      <c r="D63" s="16" t="s">
        <v>11</v>
      </c>
      <c r="E63" s="49">
        <v>2</v>
      </c>
      <c r="F63" s="32">
        <v>1513029</v>
      </c>
      <c r="G63" s="8">
        <v>27</v>
      </c>
      <c r="H63" s="8">
        <v>384</v>
      </c>
      <c r="I63" s="17">
        <f t="shared" si="30"/>
        <v>7.03125</v>
      </c>
      <c r="J63" s="8">
        <v>13</v>
      </c>
      <c r="K63" s="8">
        <v>433</v>
      </c>
      <c r="L63" s="17">
        <f t="shared" si="31"/>
        <v>3.0023094688221708</v>
      </c>
      <c r="M63" s="8">
        <v>47</v>
      </c>
      <c r="N63" s="8">
        <v>481</v>
      </c>
      <c r="O63" s="17">
        <f t="shared" si="32"/>
        <v>9.771309771309772</v>
      </c>
      <c r="P63" s="8">
        <v>1</v>
      </c>
      <c r="Q63" s="8">
        <v>316</v>
      </c>
      <c r="R63" s="17">
        <f t="shared" si="33"/>
        <v>0.31645569620253167</v>
      </c>
      <c r="S63" s="8"/>
      <c r="T63" s="8"/>
      <c r="U63" s="17"/>
      <c r="V63" s="8"/>
      <c r="W63" s="8"/>
      <c r="X63" s="10"/>
      <c r="AA63" s="10"/>
      <c r="AD63" s="17"/>
      <c r="AE63" s="17">
        <f>I63+L63+O63+R63</f>
        <v>20.121324936334474</v>
      </c>
      <c r="AF63" s="52">
        <v>4</v>
      </c>
    </row>
    <row r="64" ht="12.75" customHeight="1"/>
    <row r="65" spans="1:32" s="29" customFormat="1" ht="12.75" customHeight="1" thickBot="1">
      <c r="A65" s="28" t="s">
        <v>111</v>
      </c>
      <c r="E65" s="43"/>
      <c r="I65" s="30"/>
      <c r="L65" s="30"/>
      <c r="O65" s="30"/>
      <c r="R65" s="30"/>
      <c r="U65" s="30"/>
      <c r="X65" s="30"/>
      <c r="AA65" s="30"/>
      <c r="AD65" s="30"/>
      <c r="AF65" s="43"/>
    </row>
    <row r="66" spans="1:32" s="9" customFormat="1" ht="12.75" customHeight="1">
      <c r="A66" s="20" t="s">
        <v>121</v>
      </c>
      <c r="B66" s="11" t="s">
        <v>123</v>
      </c>
      <c r="C66" s="11" t="s">
        <v>0</v>
      </c>
      <c r="D66" s="11" t="s">
        <v>1</v>
      </c>
      <c r="E66" s="44"/>
      <c r="F66" s="11" t="s">
        <v>2</v>
      </c>
      <c r="G66" s="11" t="s">
        <v>3</v>
      </c>
      <c r="H66" s="11" t="s">
        <v>4</v>
      </c>
      <c r="I66" s="21"/>
      <c r="J66" s="11" t="s">
        <v>3</v>
      </c>
      <c r="K66" s="11" t="s">
        <v>4</v>
      </c>
      <c r="L66" s="21"/>
      <c r="M66" s="11" t="s">
        <v>3</v>
      </c>
      <c r="N66" s="11" t="s">
        <v>4</v>
      </c>
      <c r="O66" s="21"/>
      <c r="P66" s="11" t="s">
        <v>3</v>
      </c>
      <c r="Q66" s="11" t="s">
        <v>4</v>
      </c>
      <c r="AD66" s="21"/>
      <c r="AE66" s="11" t="s">
        <v>5</v>
      </c>
      <c r="AF66" s="50"/>
    </row>
    <row r="67" spans="1:32" ht="12.75" customHeight="1">
      <c r="A67" s="37">
        <v>1</v>
      </c>
      <c r="B67" s="7" t="s">
        <v>33</v>
      </c>
      <c r="C67" s="7" t="s">
        <v>34</v>
      </c>
      <c r="D67" s="12" t="s">
        <v>11</v>
      </c>
      <c r="E67" s="48">
        <v>1</v>
      </c>
      <c r="F67" s="31">
        <v>2229284</v>
      </c>
      <c r="G67" s="7">
        <v>1</v>
      </c>
      <c r="H67" s="7">
        <v>159</v>
      </c>
      <c r="I67" s="13">
        <f aca="true" t="shared" si="37" ref="I67:I74">(G67*100)/H67</f>
        <v>0.6289308176100629</v>
      </c>
      <c r="J67" s="7">
        <v>5</v>
      </c>
      <c r="K67" s="7">
        <v>422</v>
      </c>
      <c r="L67" s="13">
        <f aca="true" t="shared" si="38" ref="L67:L74">(J67*100)/K67</f>
        <v>1.1848341232227488</v>
      </c>
      <c r="M67" s="7">
        <v>3</v>
      </c>
      <c r="N67" s="7">
        <v>673</v>
      </c>
      <c r="O67" s="13">
        <f aca="true" t="shared" si="39" ref="O67:O74">(M67*100)/N67</f>
        <v>0.4457652303120357</v>
      </c>
      <c r="P67" s="7">
        <v>2</v>
      </c>
      <c r="Q67" s="7">
        <v>558</v>
      </c>
      <c r="R67" s="10"/>
      <c r="U67" s="10"/>
      <c r="X67" s="10"/>
      <c r="AA67" s="10"/>
      <c r="AD67" s="13">
        <f>(P67*100)/Q67</f>
        <v>0.35842293906810035</v>
      </c>
      <c r="AE67" s="13">
        <f>I67+L67+O67+AD67</f>
        <v>2.6179531102129476</v>
      </c>
      <c r="AF67" s="51">
        <v>4</v>
      </c>
    </row>
    <row r="68" spans="1:32" ht="12.75" customHeight="1">
      <c r="A68" s="37">
        <v>2</v>
      </c>
      <c r="B68" s="7" t="s">
        <v>28</v>
      </c>
      <c r="C68" s="7" t="s">
        <v>29</v>
      </c>
      <c r="D68" s="12" t="s">
        <v>11</v>
      </c>
      <c r="E68" s="48">
        <v>2</v>
      </c>
      <c r="F68" s="31">
        <v>4043764</v>
      </c>
      <c r="G68" s="7">
        <v>13</v>
      </c>
      <c r="H68" s="7">
        <v>475</v>
      </c>
      <c r="I68" s="13">
        <f t="shared" si="37"/>
        <v>2.736842105263158</v>
      </c>
      <c r="J68" s="7">
        <v>2</v>
      </c>
      <c r="K68" s="7">
        <v>673</v>
      </c>
      <c r="L68" s="13">
        <f t="shared" si="38"/>
        <v>0.2971768202080238</v>
      </c>
      <c r="M68" s="7">
        <v>10</v>
      </c>
      <c r="N68" s="7">
        <v>267</v>
      </c>
      <c r="O68" s="13">
        <f t="shared" si="39"/>
        <v>3.745318352059925</v>
      </c>
      <c r="P68" s="7">
        <v>26</v>
      </c>
      <c r="Q68" s="7">
        <v>491</v>
      </c>
      <c r="R68" s="10"/>
      <c r="U68" s="10"/>
      <c r="X68" s="10"/>
      <c r="AA68" s="10"/>
      <c r="AD68" s="13">
        <f>(P68*100)/Q68</f>
        <v>5.295315682281059</v>
      </c>
      <c r="AE68" s="13">
        <f>I68+L68+O68+AD68</f>
        <v>12.074652959812166</v>
      </c>
      <c r="AF68" s="51">
        <v>4</v>
      </c>
    </row>
    <row r="69" spans="1:32" ht="12.75" customHeight="1">
      <c r="A69" s="37">
        <v>3</v>
      </c>
      <c r="B69" s="7" t="s">
        <v>28</v>
      </c>
      <c r="C69" s="7" t="s">
        <v>29</v>
      </c>
      <c r="D69" s="12" t="s">
        <v>11</v>
      </c>
      <c r="E69" s="48">
        <v>3</v>
      </c>
      <c r="F69" s="31">
        <v>1155027</v>
      </c>
      <c r="G69" s="7">
        <v>15</v>
      </c>
      <c r="H69" s="7">
        <v>475</v>
      </c>
      <c r="I69" s="13">
        <f t="shared" si="37"/>
        <v>3.1578947368421053</v>
      </c>
      <c r="J69" s="7">
        <v>19</v>
      </c>
      <c r="K69" s="7">
        <v>673</v>
      </c>
      <c r="L69" s="13">
        <f t="shared" si="38"/>
        <v>2.823179791976226</v>
      </c>
      <c r="M69" s="7">
        <v>3</v>
      </c>
      <c r="N69" s="7">
        <v>558</v>
      </c>
      <c r="O69" s="13">
        <f t="shared" si="39"/>
        <v>0.5376344086021505</v>
      </c>
      <c r="P69" s="7">
        <v>38</v>
      </c>
      <c r="Q69" s="7">
        <v>491</v>
      </c>
      <c r="R69" s="10"/>
      <c r="U69" s="10"/>
      <c r="X69" s="10"/>
      <c r="AA69" s="10"/>
      <c r="AD69" s="13">
        <f>(P69*100)/Q69</f>
        <v>7.739307535641548</v>
      </c>
      <c r="AE69" s="13">
        <f>I69+L69+O69+AD69</f>
        <v>14.258016473062028</v>
      </c>
      <c r="AF69" s="51">
        <v>4</v>
      </c>
    </row>
    <row r="70" spans="1:32" ht="12.75" customHeight="1">
      <c r="A70" s="37">
        <v>4</v>
      </c>
      <c r="B70" s="7" t="s">
        <v>6</v>
      </c>
      <c r="C70" s="7" t="s">
        <v>27</v>
      </c>
      <c r="D70" s="12" t="s">
        <v>7</v>
      </c>
      <c r="E70" s="48">
        <v>1</v>
      </c>
      <c r="F70" s="31">
        <v>1067044</v>
      </c>
      <c r="G70" s="7">
        <v>25</v>
      </c>
      <c r="H70" s="7">
        <v>590</v>
      </c>
      <c r="I70" s="13">
        <f t="shared" si="37"/>
        <v>4.237288135593221</v>
      </c>
      <c r="J70" s="7">
        <v>63</v>
      </c>
      <c r="K70" s="7">
        <v>1241</v>
      </c>
      <c r="L70" s="13">
        <f t="shared" si="38"/>
        <v>5.07655116841257</v>
      </c>
      <c r="M70" s="7">
        <v>47</v>
      </c>
      <c r="N70" s="7">
        <v>1069</v>
      </c>
      <c r="O70" s="13">
        <f t="shared" si="39"/>
        <v>4.396632366697848</v>
      </c>
      <c r="P70" s="7">
        <v>10</v>
      </c>
      <c r="Q70" s="7">
        <v>587</v>
      </c>
      <c r="R70" s="10"/>
      <c r="U70" s="10"/>
      <c r="X70" s="10"/>
      <c r="AA70" s="10"/>
      <c r="AD70" s="13">
        <f>(P70*100)/Q70</f>
        <v>1.7035775127768313</v>
      </c>
      <c r="AE70" s="13">
        <f>I70+L70+O70+AD70</f>
        <v>15.414049183480472</v>
      </c>
      <c r="AF70" s="51">
        <v>4</v>
      </c>
    </row>
    <row r="71" spans="1:32" ht="12.75" customHeight="1">
      <c r="A71" s="37">
        <v>5</v>
      </c>
      <c r="B71" s="7" t="s">
        <v>6</v>
      </c>
      <c r="C71" s="7" t="s">
        <v>27</v>
      </c>
      <c r="D71" s="12" t="s">
        <v>7</v>
      </c>
      <c r="E71" s="48">
        <v>2</v>
      </c>
      <c r="F71" s="31">
        <v>1067062</v>
      </c>
      <c r="G71" s="7">
        <v>2</v>
      </c>
      <c r="H71" s="7">
        <v>184</v>
      </c>
      <c r="I71" s="13">
        <f t="shared" si="37"/>
        <v>1.0869565217391304</v>
      </c>
      <c r="J71" s="7">
        <v>43</v>
      </c>
      <c r="K71" s="7">
        <v>590</v>
      </c>
      <c r="L71" s="13">
        <f t="shared" si="38"/>
        <v>7.288135593220339</v>
      </c>
      <c r="M71" s="7">
        <v>81</v>
      </c>
      <c r="N71" s="7">
        <v>1241</v>
      </c>
      <c r="O71" s="13">
        <f t="shared" si="39"/>
        <v>6.526994359387591</v>
      </c>
      <c r="P71" s="7">
        <v>71</v>
      </c>
      <c r="Q71" s="7">
        <v>1069</v>
      </c>
      <c r="R71" s="10"/>
      <c r="U71" s="10"/>
      <c r="X71" s="10"/>
      <c r="AA71" s="10"/>
      <c r="AD71" s="13">
        <f>(P71*100)/Q71</f>
        <v>6.641721234798878</v>
      </c>
      <c r="AE71" s="13">
        <f>I71+L71+O71+AD71</f>
        <v>21.543807709145938</v>
      </c>
      <c r="AF71" s="51">
        <v>4</v>
      </c>
    </row>
    <row r="72" spans="1:32" ht="12.75" customHeight="1">
      <c r="A72" s="37">
        <v>6</v>
      </c>
      <c r="B72" s="7" t="s">
        <v>33</v>
      </c>
      <c r="C72" s="7" t="s">
        <v>34</v>
      </c>
      <c r="D72" s="12" t="s">
        <v>11</v>
      </c>
      <c r="E72" s="48">
        <v>4</v>
      </c>
      <c r="F72" s="31">
        <v>1014022</v>
      </c>
      <c r="G72" s="7">
        <v>57</v>
      </c>
      <c r="H72" s="7">
        <v>673</v>
      </c>
      <c r="I72" s="13">
        <f t="shared" si="37"/>
        <v>8.469539375928678</v>
      </c>
      <c r="J72" s="7">
        <v>23</v>
      </c>
      <c r="K72" s="7">
        <v>558</v>
      </c>
      <c r="L72" s="13">
        <f t="shared" si="38"/>
        <v>4.121863799283154</v>
      </c>
      <c r="M72" s="7">
        <v>3</v>
      </c>
      <c r="N72" s="7">
        <v>491</v>
      </c>
      <c r="O72" s="13">
        <f t="shared" si="39"/>
        <v>0.6109979633401222</v>
      </c>
      <c r="P72" s="7"/>
      <c r="Q72" s="7"/>
      <c r="R72" s="10"/>
      <c r="U72" s="10"/>
      <c r="X72" s="10"/>
      <c r="AA72" s="10"/>
      <c r="AD72" s="13"/>
      <c r="AE72" s="13">
        <f>I72+L72+O72</f>
        <v>13.202401138551952</v>
      </c>
      <c r="AF72" s="51">
        <v>3</v>
      </c>
    </row>
    <row r="73" spans="1:32" ht="12.75" customHeight="1">
      <c r="A73" s="37"/>
      <c r="B73" s="7" t="s">
        <v>33</v>
      </c>
      <c r="C73" s="7" t="s">
        <v>34</v>
      </c>
      <c r="D73" s="12" t="s">
        <v>11</v>
      </c>
      <c r="E73" s="48">
        <v>5</v>
      </c>
      <c r="F73" s="31">
        <v>1014015</v>
      </c>
      <c r="G73" s="7">
        <v>40</v>
      </c>
      <c r="H73" s="7">
        <v>475</v>
      </c>
      <c r="I73" s="13">
        <f t="shared" si="37"/>
        <v>8.421052631578947</v>
      </c>
      <c r="J73" s="7">
        <v>23</v>
      </c>
      <c r="K73" s="7">
        <v>673</v>
      </c>
      <c r="L73" s="13">
        <f t="shared" si="38"/>
        <v>3.4175334323922733</v>
      </c>
      <c r="M73" s="7">
        <v>27</v>
      </c>
      <c r="N73" s="7">
        <v>558</v>
      </c>
      <c r="O73" s="13">
        <f t="shared" si="39"/>
        <v>4.838709677419355</v>
      </c>
      <c r="P73" s="7"/>
      <c r="Q73" s="7"/>
      <c r="R73" s="10"/>
      <c r="U73" s="10"/>
      <c r="X73" s="10"/>
      <c r="AA73" s="10"/>
      <c r="AD73" s="13"/>
      <c r="AE73" s="13">
        <f>I73+L73+O73</f>
        <v>16.677295741390576</v>
      </c>
      <c r="AF73" s="51">
        <v>3</v>
      </c>
    </row>
    <row r="74" spans="1:32" ht="12.75" customHeight="1" thickBot="1">
      <c r="A74" s="15"/>
      <c r="B74" s="8" t="s">
        <v>33</v>
      </c>
      <c r="C74" s="8" t="s">
        <v>34</v>
      </c>
      <c r="D74" s="16" t="s">
        <v>11</v>
      </c>
      <c r="E74" s="49">
        <v>6</v>
      </c>
      <c r="F74" s="32">
        <v>2229268</v>
      </c>
      <c r="G74" s="8">
        <v>20</v>
      </c>
      <c r="H74" s="8">
        <v>422</v>
      </c>
      <c r="I74" s="17">
        <f t="shared" si="37"/>
        <v>4.739336492890995</v>
      </c>
      <c r="J74" s="8">
        <v>51</v>
      </c>
      <c r="K74" s="8">
        <v>558</v>
      </c>
      <c r="L74" s="17">
        <f t="shared" si="38"/>
        <v>9.13978494623656</v>
      </c>
      <c r="M74" s="8">
        <v>25</v>
      </c>
      <c r="N74" s="8">
        <v>491</v>
      </c>
      <c r="O74" s="17">
        <f t="shared" si="39"/>
        <v>5.091649694501018</v>
      </c>
      <c r="P74" s="8"/>
      <c r="Q74" s="8"/>
      <c r="R74" s="10"/>
      <c r="U74" s="10"/>
      <c r="X74" s="10"/>
      <c r="AA74" s="10"/>
      <c r="AD74" s="17"/>
      <c r="AE74" s="17">
        <f>I74+L74+O74</f>
        <v>18.970771133628574</v>
      </c>
      <c r="AF74" s="52">
        <v>3</v>
      </c>
    </row>
    <row r="75" ht="12.75" customHeight="1"/>
    <row r="76" spans="1:32" s="29" customFormat="1" ht="12.75" customHeight="1" thickBot="1">
      <c r="A76" s="28" t="s">
        <v>110</v>
      </c>
      <c r="E76" s="43"/>
      <c r="I76" s="30"/>
      <c r="L76" s="30"/>
      <c r="O76" s="30"/>
      <c r="R76" s="30"/>
      <c r="U76" s="30"/>
      <c r="X76" s="30"/>
      <c r="AA76" s="30"/>
      <c r="AD76" s="30"/>
      <c r="AF76" s="43"/>
    </row>
    <row r="77" spans="1:32" s="9" customFormat="1" ht="12.75" customHeight="1">
      <c r="A77" s="20" t="s">
        <v>121</v>
      </c>
      <c r="B77" s="11" t="s">
        <v>123</v>
      </c>
      <c r="C77" s="11" t="s">
        <v>0</v>
      </c>
      <c r="D77" s="11" t="s">
        <v>1</v>
      </c>
      <c r="E77" s="44"/>
      <c r="F77" s="11" t="s">
        <v>2</v>
      </c>
      <c r="G77" s="11" t="s">
        <v>3</v>
      </c>
      <c r="H77" s="11" t="s">
        <v>4</v>
      </c>
      <c r="I77" s="21"/>
      <c r="J77" s="11" t="s">
        <v>3</v>
      </c>
      <c r="K77" s="11" t="s">
        <v>4</v>
      </c>
      <c r="L77" s="21"/>
      <c r="M77" s="11" t="s">
        <v>3</v>
      </c>
      <c r="N77" s="11" t="s">
        <v>4</v>
      </c>
      <c r="O77" s="21"/>
      <c r="P77" s="11" t="s">
        <v>3</v>
      </c>
      <c r="Q77" s="11" t="s">
        <v>4</v>
      </c>
      <c r="R77" s="21"/>
      <c r="S77" s="11" t="s">
        <v>3</v>
      </c>
      <c r="T77" s="11" t="s">
        <v>4</v>
      </c>
      <c r="AD77" s="21"/>
      <c r="AE77" s="11" t="s">
        <v>5</v>
      </c>
      <c r="AF77" s="50"/>
    </row>
    <row r="78" spans="1:32" ht="12.75" customHeight="1">
      <c r="A78" s="37">
        <v>1</v>
      </c>
      <c r="B78" s="7" t="s">
        <v>14</v>
      </c>
      <c r="C78" s="7" t="s">
        <v>15</v>
      </c>
      <c r="D78" s="12" t="s">
        <v>11</v>
      </c>
      <c r="E78" s="48">
        <v>1</v>
      </c>
      <c r="F78" s="7" t="s">
        <v>16</v>
      </c>
      <c r="G78" s="7">
        <v>1</v>
      </c>
      <c r="H78" s="7">
        <v>534</v>
      </c>
      <c r="I78" s="13">
        <f aca="true" t="shared" si="40" ref="I78:I86">(G78*100)/H78</f>
        <v>0.18726591760299627</v>
      </c>
      <c r="J78" s="7">
        <v>8</v>
      </c>
      <c r="K78" s="7">
        <v>1704</v>
      </c>
      <c r="L78" s="13">
        <f aca="true" t="shared" si="41" ref="L78:L86">(J78*100)/K78</f>
        <v>0.4694835680751174</v>
      </c>
      <c r="M78" s="7">
        <v>4</v>
      </c>
      <c r="N78" s="7">
        <v>3115</v>
      </c>
      <c r="O78" s="13">
        <f aca="true" t="shared" si="42" ref="O78:O86">(M78*100)/N78</f>
        <v>0.12841091492776885</v>
      </c>
      <c r="P78" s="7">
        <v>15</v>
      </c>
      <c r="Q78" s="7">
        <v>2799</v>
      </c>
      <c r="R78" s="13">
        <f aca="true" t="shared" si="43" ref="R78:R86">(P78*100)/Q78</f>
        <v>0.5359056806002144</v>
      </c>
      <c r="S78" s="7">
        <v>9</v>
      </c>
      <c r="T78" s="7">
        <v>992</v>
      </c>
      <c r="U78" s="10"/>
      <c r="X78" s="10"/>
      <c r="AA78" s="10"/>
      <c r="AD78" s="13">
        <f>(S78*100)/T78</f>
        <v>0.907258064516129</v>
      </c>
      <c r="AE78" s="13">
        <f>I78+L78+O78+R78+AD78</f>
        <v>2.228324145722226</v>
      </c>
      <c r="AF78" s="51">
        <v>5</v>
      </c>
    </row>
    <row r="79" spans="1:32" ht="12.75" customHeight="1">
      <c r="A79" s="37">
        <v>2</v>
      </c>
      <c r="B79" s="7" t="s">
        <v>14</v>
      </c>
      <c r="C79" s="7" t="s">
        <v>15</v>
      </c>
      <c r="D79" s="12" t="s">
        <v>11</v>
      </c>
      <c r="E79" s="48">
        <v>2</v>
      </c>
      <c r="F79" s="7" t="s">
        <v>17</v>
      </c>
      <c r="G79" s="7">
        <v>3</v>
      </c>
      <c r="H79" s="7">
        <v>3324</v>
      </c>
      <c r="I79" s="13">
        <f t="shared" si="40"/>
        <v>0.09025270758122744</v>
      </c>
      <c r="J79" s="7">
        <v>16</v>
      </c>
      <c r="K79" s="7">
        <v>2799</v>
      </c>
      <c r="L79" s="13">
        <f t="shared" si="41"/>
        <v>0.571632725973562</v>
      </c>
      <c r="M79" s="7">
        <v>16</v>
      </c>
      <c r="N79" s="7">
        <v>1701</v>
      </c>
      <c r="O79" s="13">
        <f t="shared" si="42"/>
        <v>0.940623162845385</v>
      </c>
      <c r="P79" s="7">
        <v>16</v>
      </c>
      <c r="Q79" s="7">
        <v>1191</v>
      </c>
      <c r="R79" s="13">
        <f t="shared" si="43"/>
        <v>1.343408900083963</v>
      </c>
      <c r="S79" s="7">
        <v>18</v>
      </c>
      <c r="T79" s="7">
        <v>1108</v>
      </c>
      <c r="U79" s="10"/>
      <c r="X79" s="10"/>
      <c r="AA79" s="10"/>
      <c r="AD79" s="13">
        <f>(S79*100)/T79</f>
        <v>1.6245487364620939</v>
      </c>
      <c r="AE79" s="13">
        <f>I79+L79+O79+R79+AD79</f>
        <v>4.570466232946231</v>
      </c>
      <c r="AF79" s="51">
        <v>5</v>
      </c>
    </row>
    <row r="80" spans="1:32" ht="12.75" customHeight="1">
      <c r="A80" s="37">
        <v>3</v>
      </c>
      <c r="B80" s="7" t="s">
        <v>9</v>
      </c>
      <c r="C80" s="7" t="s">
        <v>10</v>
      </c>
      <c r="D80" s="12" t="s">
        <v>11</v>
      </c>
      <c r="E80" s="48">
        <v>3</v>
      </c>
      <c r="F80" s="7" t="s">
        <v>13</v>
      </c>
      <c r="G80" s="7">
        <v>64</v>
      </c>
      <c r="H80" s="7">
        <v>2114</v>
      </c>
      <c r="I80" s="13">
        <f t="shared" si="40"/>
        <v>3.0274361400189216</v>
      </c>
      <c r="J80" s="7">
        <v>58</v>
      </c>
      <c r="K80" s="7">
        <v>2799</v>
      </c>
      <c r="L80" s="13">
        <f t="shared" si="41"/>
        <v>2.0721686316541623</v>
      </c>
      <c r="M80" s="7">
        <v>1</v>
      </c>
      <c r="N80" s="7">
        <v>378</v>
      </c>
      <c r="O80" s="13">
        <f t="shared" si="42"/>
        <v>0.26455026455026454</v>
      </c>
      <c r="P80" s="7">
        <v>28</v>
      </c>
      <c r="Q80" s="7">
        <v>1108</v>
      </c>
      <c r="R80" s="13">
        <f t="shared" si="43"/>
        <v>2.527075812274368</v>
      </c>
      <c r="S80" s="7">
        <v>6</v>
      </c>
      <c r="T80" s="7">
        <v>748</v>
      </c>
      <c r="U80" s="10"/>
      <c r="X80" s="10"/>
      <c r="AA80" s="10"/>
      <c r="AD80" s="13">
        <f>(S80*100)/T80</f>
        <v>0.8021390374331551</v>
      </c>
      <c r="AE80" s="13">
        <f>I80+L80+O80+R80+AD80</f>
        <v>8.693369885930872</v>
      </c>
      <c r="AF80" s="51">
        <v>5</v>
      </c>
    </row>
    <row r="81" spans="1:32" ht="12.75" customHeight="1">
      <c r="A81" s="37">
        <v>4</v>
      </c>
      <c r="B81" s="7" t="s">
        <v>6</v>
      </c>
      <c r="C81" s="7" t="s">
        <v>27</v>
      </c>
      <c r="D81" s="12" t="s">
        <v>7</v>
      </c>
      <c r="E81" s="48">
        <v>1</v>
      </c>
      <c r="F81" s="7" t="s">
        <v>8</v>
      </c>
      <c r="G81" s="7">
        <v>95</v>
      </c>
      <c r="H81" s="7">
        <v>1531</v>
      </c>
      <c r="I81" s="13">
        <f t="shared" si="40"/>
        <v>6.2050947093403</v>
      </c>
      <c r="J81" s="7">
        <v>18</v>
      </c>
      <c r="K81" s="7">
        <v>335</v>
      </c>
      <c r="L81" s="13">
        <f t="shared" si="41"/>
        <v>5.373134328358209</v>
      </c>
      <c r="M81" s="7">
        <v>13</v>
      </c>
      <c r="N81" s="7">
        <v>195</v>
      </c>
      <c r="O81" s="13">
        <f t="shared" si="42"/>
        <v>6.666666666666667</v>
      </c>
      <c r="P81" s="7">
        <v>9</v>
      </c>
      <c r="Q81" s="7">
        <v>534</v>
      </c>
      <c r="R81" s="13">
        <f t="shared" si="43"/>
        <v>1.6853932584269662</v>
      </c>
      <c r="S81" s="7">
        <v>4</v>
      </c>
      <c r="T81" s="7">
        <v>344</v>
      </c>
      <c r="U81" s="10"/>
      <c r="X81" s="10"/>
      <c r="AA81" s="10"/>
      <c r="AD81" s="13">
        <f>(S81*100)/T81</f>
        <v>1.1627906976744187</v>
      </c>
      <c r="AE81" s="13">
        <f>I81+L81+O81+R81+AD81</f>
        <v>21.09307966046656</v>
      </c>
      <c r="AF81" s="51">
        <v>5</v>
      </c>
    </row>
    <row r="82" spans="1:32" ht="12.75" customHeight="1">
      <c r="A82" s="37">
        <v>5</v>
      </c>
      <c r="B82" s="7" t="s">
        <v>24</v>
      </c>
      <c r="C82" s="7" t="s">
        <v>25</v>
      </c>
      <c r="D82" s="12" t="s">
        <v>7</v>
      </c>
      <c r="E82" s="48">
        <v>2</v>
      </c>
      <c r="F82" s="7" t="s">
        <v>26</v>
      </c>
      <c r="G82" s="7">
        <v>13</v>
      </c>
      <c r="H82" s="7">
        <v>391</v>
      </c>
      <c r="I82" s="13">
        <f t="shared" si="40"/>
        <v>3.3248081841432224</v>
      </c>
      <c r="J82" s="7">
        <v>16</v>
      </c>
      <c r="K82" s="7">
        <v>992</v>
      </c>
      <c r="L82" s="13">
        <f t="shared" si="41"/>
        <v>1.6129032258064515</v>
      </c>
      <c r="M82" s="7">
        <v>23</v>
      </c>
      <c r="N82" s="7">
        <v>1391</v>
      </c>
      <c r="O82" s="13">
        <f t="shared" si="42"/>
        <v>1.6534867002156721</v>
      </c>
      <c r="P82" s="7">
        <v>1</v>
      </c>
      <c r="Q82" s="7">
        <v>2302</v>
      </c>
      <c r="R82" s="13">
        <f t="shared" si="43"/>
        <v>0.043440486533449174</v>
      </c>
      <c r="S82" s="7"/>
      <c r="T82" s="7"/>
      <c r="U82" s="10"/>
      <c r="X82" s="10"/>
      <c r="AA82" s="10"/>
      <c r="AD82" s="13"/>
      <c r="AE82" s="13">
        <f>I82+L82+O82+R82</f>
        <v>6.634638596698796</v>
      </c>
      <c r="AF82" s="51">
        <v>4</v>
      </c>
    </row>
    <row r="83" spans="1:32" ht="12.75" customHeight="1">
      <c r="A83" s="37">
        <v>6</v>
      </c>
      <c r="B83" s="7" t="s">
        <v>18</v>
      </c>
      <c r="C83" s="7" t="s">
        <v>19</v>
      </c>
      <c r="D83" s="12" t="s">
        <v>7</v>
      </c>
      <c r="E83" s="48">
        <v>3</v>
      </c>
      <c r="F83" s="7" t="s">
        <v>20</v>
      </c>
      <c r="G83" s="7">
        <v>4</v>
      </c>
      <c r="H83" s="7">
        <v>452</v>
      </c>
      <c r="I83" s="13">
        <f t="shared" si="40"/>
        <v>0.8849557522123894</v>
      </c>
      <c r="J83" s="7">
        <v>10</v>
      </c>
      <c r="K83" s="7">
        <v>436</v>
      </c>
      <c r="L83" s="13">
        <f t="shared" si="41"/>
        <v>2.293577981651376</v>
      </c>
      <c r="M83" s="7">
        <v>22</v>
      </c>
      <c r="N83" s="7">
        <v>756</v>
      </c>
      <c r="O83" s="13">
        <f t="shared" si="42"/>
        <v>2.9100529100529102</v>
      </c>
      <c r="P83" s="7">
        <v>16</v>
      </c>
      <c r="Q83" s="7">
        <v>959</v>
      </c>
      <c r="R83" s="13">
        <f t="shared" si="43"/>
        <v>1.6684045881126173</v>
      </c>
      <c r="S83" s="7"/>
      <c r="T83" s="7"/>
      <c r="U83" s="10"/>
      <c r="X83" s="10"/>
      <c r="AA83" s="10"/>
      <c r="AD83" s="13"/>
      <c r="AE83" s="13">
        <f>I83+L83+O83+R83</f>
        <v>7.756991232029293</v>
      </c>
      <c r="AF83" s="51">
        <v>4</v>
      </c>
    </row>
    <row r="84" spans="1:32" ht="12.75" customHeight="1">
      <c r="A84" s="38"/>
      <c r="B84" s="7" t="s">
        <v>21</v>
      </c>
      <c r="C84" s="7" t="s">
        <v>22</v>
      </c>
      <c r="D84" s="12" t="s">
        <v>11</v>
      </c>
      <c r="E84" s="48">
        <v>4</v>
      </c>
      <c r="F84" s="7" t="s">
        <v>23</v>
      </c>
      <c r="G84" s="7">
        <v>26</v>
      </c>
      <c r="H84" s="7">
        <v>2799</v>
      </c>
      <c r="I84" s="13">
        <f t="shared" si="40"/>
        <v>0.9289031797070382</v>
      </c>
      <c r="J84" s="7">
        <v>429</v>
      </c>
      <c r="K84" s="7">
        <v>7691</v>
      </c>
      <c r="L84" s="13">
        <f t="shared" si="41"/>
        <v>5.577948251202704</v>
      </c>
      <c r="M84" s="7">
        <v>23</v>
      </c>
      <c r="N84" s="7">
        <v>939</v>
      </c>
      <c r="O84" s="13">
        <f t="shared" si="42"/>
        <v>2.4494142705005326</v>
      </c>
      <c r="P84" s="7">
        <v>20</v>
      </c>
      <c r="Q84" s="7">
        <v>1108</v>
      </c>
      <c r="R84" s="13">
        <f t="shared" si="43"/>
        <v>1.8050541516245486</v>
      </c>
      <c r="S84" s="7"/>
      <c r="T84" s="7"/>
      <c r="U84" s="10"/>
      <c r="X84" s="10"/>
      <c r="AA84" s="10"/>
      <c r="AD84" s="13"/>
      <c r="AE84" s="13">
        <f>I84+L84+O84+R84</f>
        <v>10.761319853034824</v>
      </c>
      <c r="AF84" s="51">
        <v>4</v>
      </c>
    </row>
    <row r="85" spans="1:32" ht="12.75" customHeight="1">
      <c r="A85" s="38"/>
      <c r="B85" s="7" t="s">
        <v>97</v>
      </c>
      <c r="C85" s="7" t="s">
        <v>98</v>
      </c>
      <c r="D85" s="12" t="s">
        <v>11</v>
      </c>
      <c r="E85" s="48">
        <v>5</v>
      </c>
      <c r="F85" s="7" t="s">
        <v>99</v>
      </c>
      <c r="G85" s="7">
        <v>63</v>
      </c>
      <c r="H85" s="7">
        <v>1701</v>
      </c>
      <c r="I85" s="13">
        <f t="shared" si="40"/>
        <v>3.7037037037037037</v>
      </c>
      <c r="J85" s="7">
        <v>8</v>
      </c>
      <c r="K85" s="7">
        <v>2609</v>
      </c>
      <c r="L85" s="13">
        <f t="shared" si="41"/>
        <v>0.30663089306247604</v>
      </c>
      <c r="M85" s="7">
        <v>8</v>
      </c>
      <c r="N85" s="7">
        <v>395</v>
      </c>
      <c r="O85" s="13">
        <f t="shared" si="42"/>
        <v>2.0253164556962027</v>
      </c>
      <c r="P85" s="7">
        <v>564</v>
      </c>
      <c r="Q85" s="7">
        <v>7691</v>
      </c>
      <c r="R85" s="13">
        <f t="shared" si="43"/>
        <v>7.333246651930828</v>
      </c>
      <c r="S85" s="7"/>
      <c r="T85" s="7"/>
      <c r="U85" s="10"/>
      <c r="X85" s="10"/>
      <c r="AA85" s="10"/>
      <c r="AD85" s="13"/>
      <c r="AE85" s="13">
        <f>I85+L85+O85+R85</f>
        <v>13.368897704393211</v>
      </c>
      <c r="AF85" s="51">
        <v>4</v>
      </c>
    </row>
    <row r="86" spans="1:32" ht="12.75" customHeight="1" thickBot="1">
      <c r="A86" s="23"/>
      <c r="B86" s="8" t="s">
        <v>9</v>
      </c>
      <c r="C86" s="8" t="s">
        <v>10</v>
      </c>
      <c r="D86" s="16" t="s">
        <v>11</v>
      </c>
      <c r="E86" s="49">
        <v>6</v>
      </c>
      <c r="F86" s="8" t="s">
        <v>12</v>
      </c>
      <c r="G86" s="8">
        <v>55</v>
      </c>
      <c r="H86" s="8">
        <v>716</v>
      </c>
      <c r="I86" s="17">
        <f t="shared" si="40"/>
        <v>7.681564245810056</v>
      </c>
      <c r="J86" s="8">
        <v>35</v>
      </c>
      <c r="K86" s="8">
        <v>867</v>
      </c>
      <c r="L86" s="17">
        <f t="shared" si="41"/>
        <v>4.036908881199539</v>
      </c>
      <c r="M86" s="8">
        <v>48</v>
      </c>
      <c r="N86" s="8">
        <v>1134</v>
      </c>
      <c r="O86" s="17">
        <f t="shared" si="42"/>
        <v>4.232804232804233</v>
      </c>
      <c r="P86" s="8">
        <v>33</v>
      </c>
      <c r="Q86" s="8">
        <v>1675</v>
      </c>
      <c r="R86" s="17">
        <f t="shared" si="43"/>
        <v>1.9701492537313432</v>
      </c>
      <c r="S86" s="8"/>
      <c r="T86" s="8"/>
      <c r="U86" s="10"/>
      <c r="X86" s="10"/>
      <c r="AA86" s="10"/>
      <c r="AD86" s="17"/>
      <c r="AE86" s="17">
        <f>I86+L86+O86+R86</f>
        <v>17.921426613545172</v>
      </c>
      <c r="AF86" s="52">
        <v>4</v>
      </c>
    </row>
    <row r="87" ht="12.75" customHeight="1"/>
    <row r="88" spans="1:32" s="29" customFormat="1" ht="12.75" customHeight="1" thickBot="1">
      <c r="A88" s="28" t="s">
        <v>109</v>
      </c>
      <c r="E88" s="43"/>
      <c r="I88" s="30"/>
      <c r="L88" s="30"/>
      <c r="O88" s="30"/>
      <c r="R88" s="30"/>
      <c r="U88" s="30"/>
      <c r="X88" s="30"/>
      <c r="AA88" s="30"/>
      <c r="AD88" s="30"/>
      <c r="AF88" s="43"/>
    </row>
    <row r="89" spans="1:32" s="9" customFormat="1" ht="12.75" customHeight="1">
      <c r="A89" s="20" t="s">
        <v>121</v>
      </c>
      <c r="B89" s="11" t="s">
        <v>123</v>
      </c>
      <c r="C89" s="11" t="s">
        <v>0</v>
      </c>
      <c r="D89" s="11" t="s">
        <v>1</v>
      </c>
      <c r="E89" s="44"/>
      <c r="F89" s="11" t="s">
        <v>2</v>
      </c>
      <c r="G89" s="11" t="s">
        <v>3</v>
      </c>
      <c r="H89" s="11" t="s">
        <v>4</v>
      </c>
      <c r="I89" s="21"/>
      <c r="J89" s="11" t="s">
        <v>3</v>
      </c>
      <c r="K89" s="11" t="s">
        <v>4</v>
      </c>
      <c r="L89" s="21"/>
      <c r="M89" s="11" t="s">
        <v>3</v>
      </c>
      <c r="N89" s="11" t="s">
        <v>4</v>
      </c>
      <c r="O89" s="21"/>
      <c r="P89" s="11" t="s">
        <v>3</v>
      </c>
      <c r="Q89" s="11" t="s">
        <v>4</v>
      </c>
      <c r="AD89" s="21"/>
      <c r="AE89" s="21" t="s">
        <v>5</v>
      </c>
      <c r="AF89" s="55"/>
    </row>
    <row r="90" spans="1:32" ht="12.75" customHeight="1">
      <c r="A90" s="37">
        <v>1</v>
      </c>
      <c r="B90" s="7" t="s">
        <v>14</v>
      </c>
      <c r="C90" s="7" t="s">
        <v>15</v>
      </c>
      <c r="D90" s="12" t="s">
        <v>11</v>
      </c>
      <c r="E90" s="48">
        <v>1</v>
      </c>
      <c r="F90" s="31">
        <v>1510624</v>
      </c>
      <c r="G90" s="7">
        <v>3</v>
      </c>
      <c r="H90" s="7">
        <v>827</v>
      </c>
      <c r="I90" s="13">
        <f aca="true" t="shared" si="44" ref="I90:I100">(G90*100)/H90</f>
        <v>0.36275695284159615</v>
      </c>
      <c r="J90" s="7">
        <v>1</v>
      </c>
      <c r="K90" s="7">
        <v>3442</v>
      </c>
      <c r="L90" s="13">
        <f aca="true" t="shared" si="45" ref="L90:L100">(J90*100)/K90</f>
        <v>0.02905287623474724</v>
      </c>
      <c r="M90" s="7">
        <v>1</v>
      </c>
      <c r="N90" s="7">
        <v>5068</v>
      </c>
      <c r="O90" s="13">
        <f aca="true" t="shared" si="46" ref="O90:O100">(M90*100)/N90</f>
        <v>0.01973164956590371</v>
      </c>
      <c r="P90" s="7">
        <v>14</v>
      </c>
      <c r="Q90" s="7">
        <v>748</v>
      </c>
      <c r="R90" s="10"/>
      <c r="U90" s="10"/>
      <c r="X90" s="10"/>
      <c r="AA90" s="10"/>
      <c r="AD90" s="13">
        <f aca="true" t="shared" si="47" ref="AD90:AD100">(P90*100)/Q90</f>
        <v>1.8716577540106951</v>
      </c>
      <c r="AE90" s="13">
        <f aca="true" t="shared" si="48" ref="AE90:AE100">I90+L90+O90+AD90</f>
        <v>2.283199232652942</v>
      </c>
      <c r="AF90" s="51">
        <v>4</v>
      </c>
    </row>
    <row r="91" spans="1:32" ht="12.75" customHeight="1">
      <c r="A91" s="37">
        <v>2</v>
      </c>
      <c r="B91" s="7" t="s">
        <v>101</v>
      </c>
      <c r="C91" s="7" t="s">
        <v>32</v>
      </c>
      <c r="D91" s="12" t="s">
        <v>7</v>
      </c>
      <c r="E91" s="48">
        <v>1</v>
      </c>
      <c r="F91" s="31">
        <v>9030162</v>
      </c>
      <c r="G91" s="7">
        <v>4</v>
      </c>
      <c r="H91" s="7">
        <v>1348</v>
      </c>
      <c r="I91" s="13">
        <f t="shared" si="44"/>
        <v>0.29673590504451036</v>
      </c>
      <c r="J91" s="7">
        <v>11</v>
      </c>
      <c r="K91" s="7">
        <v>997</v>
      </c>
      <c r="L91" s="13">
        <f t="shared" si="45"/>
        <v>1.103309929789368</v>
      </c>
      <c r="M91" s="7">
        <v>4</v>
      </c>
      <c r="N91" s="7">
        <v>734</v>
      </c>
      <c r="O91" s="13">
        <f t="shared" si="46"/>
        <v>0.5449591280653951</v>
      </c>
      <c r="P91" s="7">
        <v>6</v>
      </c>
      <c r="Q91" s="7">
        <v>548</v>
      </c>
      <c r="R91" s="10"/>
      <c r="U91" s="10"/>
      <c r="X91" s="10"/>
      <c r="AA91" s="10"/>
      <c r="AD91" s="13">
        <f t="shared" si="47"/>
        <v>1.094890510948905</v>
      </c>
      <c r="AE91" s="13">
        <f t="shared" si="48"/>
        <v>3.039895473848179</v>
      </c>
      <c r="AF91" s="51">
        <v>4</v>
      </c>
    </row>
    <row r="92" spans="1:32" ht="12.75" customHeight="1">
      <c r="A92" s="37">
        <v>3</v>
      </c>
      <c r="B92" s="7" t="s">
        <v>6</v>
      </c>
      <c r="C92" s="7" t="s">
        <v>27</v>
      </c>
      <c r="D92" s="12" t="s">
        <v>7</v>
      </c>
      <c r="E92" s="48">
        <v>2</v>
      </c>
      <c r="F92" s="31">
        <v>9055822</v>
      </c>
      <c r="G92" s="7">
        <v>23</v>
      </c>
      <c r="H92" s="7">
        <v>1101</v>
      </c>
      <c r="I92" s="13">
        <f t="shared" si="44"/>
        <v>2.089009990917348</v>
      </c>
      <c r="J92" s="7">
        <v>2</v>
      </c>
      <c r="K92" s="7">
        <v>335</v>
      </c>
      <c r="L92" s="13">
        <f t="shared" si="45"/>
        <v>0.5970149253731343</v>
      </c>
      <c r="M92" s="7">
        <v>8</v>
      </c>
      <c r="N92" s="7">
        <v>2153</v>
      </c>
      <c r="O92" s="13">
        <f t="shared" si="46"/>
        <v>0.3715745471435207</v>
      </c>
      <c r="P92" s="7">
        <v>9</v>
      </c>
      <c r="Q92" s="7">
        <v>678</v>
      </c>
      <c r="R92" s="10"/>
      <c r="U92" s="10"/>
      <c r="X92" s="10"/>
      <c r="AA92" s="10"/>
      <c r="AD92" s="13">
        <f t="shared" si="47"/>
        <v>1.3274336283185841</v>
      </c>
      <c r="AE92" s="13">
        <f t="shared" si="48"/>
        <v>4.385033091752587</v>
      </c>
      <c r="AF92" s="51">
        <v>4</v>
      </c>
    </row>
    <row r="93" spans="1:32" ht="12.75" customHeight="1">
      <c r="A93" s="37">
        <v>4</v>
      </c>
      <c r="B93" s="7" t="s">
        <v>14</v>
      </c>
      <c r="C93" s="7" t="s">
        <v>15</v>
      </c>
      <c r="D93" s="12" t="s">
        <v>11</v>
      </c>
      <c r="E93" s="48">
        <v>2</v>
      </c>
      <c r="F93" s="31">
        <v>1510641</v>
      </c>
      <c r="G93" s="7">
        <v>22</v>
      </c>
      <c r="H93" s="7">
        <v>2702</v>
      </c>
      <c r="I93" s="13">
        <f t="shared" si="44"/>
        <v>0.8142116950407106</v>
      </c>
      <c r="J93" s="7">
        <v>25</v>
      </c>
      <c r="K93" s="7">
        <v>3262</v>
      </c>
      <c r="L93" s="13">
        <f t="shared" si="45"/>
        <v>0.7664009809932557</v>
      </c>
      <c r="M93" s="7">
        <v>15</v>
      </c>
      <c r="N93" s="7">
        <v>1318</v>
      </c>
      <c r="O93" s="13">
        <f t="shared" si="46"/>
        <v>1.1380880121396055</v>
      </c>
      <c r="P93" s="7">
        <v>13</v>
      </c>
      <c r="Q93" s="7">
        <v>523</v>
      </c>
      <c r="R93" s="10"/>
      <c r="U93" s="10"/>
      <c r="X93" s="10"/>
      <c r="AA93" s="10"/>
      <c r="AD93" s="13">
        <f t="shared" si="47"/>
        <v>2.48565965583174</v>
      </c>
      <c r="AE93" s="13">
        <f t="shared" si="48"/>
        <v>5.204360344005312</v>
      </c>
      <c r="AF93" s="51">
        <v>4</v>
      </c>
    </row>
    <row r="94" spans="1:32" ht="12.75" customHeight="1">
      <c r="A94" s="37">
        <v>5</v>
      </c>
      <c r="B94" s="7" t="s">
        <v>9</v>
      </c>
      <c r="C94" s="7" t="s">
        <v>10</v>
      </c>
      <c r="D94" s="12" t="s">
        <v>11</v>
      </c>
      <c r="E94" s="48">
        <v>3</v>
      </c>
      <c r="F94" s="31">
        <v>1500550</v>
      </c>
      <c r="G94" s="7">
        <v>41</v>
      </c>
      <c r="H94" s="7">
        <v>3002</v>
      </c>
      <c r="I94" s="13">
        <f t="shared" si="44"/>
        <v>1.3657561625582946</v>
      </c>
      <c r="J94" s="7">
        <v>24</v>
      </c>
      <c r="K94" s="7">
        <v>2443</v>
      </c>
      <c r="L94" s="13">
        <f t="shared" si="45"/>
        <v>0.9823986901350799</v>
      </c>
      <c r="M94" s="7">
        <v>69</v>
      </c>
      <c r="N94" s="7">
        <v>1748</v>
      </c>
      <c r="O94" s="13">
        <f t="shared" si="46"/>
        <v>3.9473684210526314</v>
      </c>
      <c r="P94" s="7">
        <v>4</v>
      </c>
      <c r="Q94" s="7">
        <v>468</v>
      </c>
      <c r="R94" s="10"/>
      <c r="U94" s="10"/>
      <c r="X94" s="10"/>
      <c r="AA94" s="10"/>
      <c r="AD94" s="13">
        <f t="shared" si="47"/>
        <v>0.8547008547008547</v>
      </c>
      <c r="AE94" s="13">
        <f t="shared" si="48"/>
        <v>7.150224128446861</v>
      </c>
      <c r="AF94" s="51">
        <v>4</v>
      </c>
    </row>
    <row r="95" spans="1:32" ht="12.75" customHeight="1">
      <c r="A95" s="37">
        <v>6</v>
      </c>
      <c r="B95" s="7" t="s">
        <v>18</v>
      </c>
      <c r="C95" s="7" t="s">
        <v>19</v>
      </c>
      <c r="D95" s="12" t="s">
        <v>7</v>
      </c>
      <c r="E95" s="48">
        <v>3</v>
      </c>
      <c r="F95" s="31">
        <v>9029062</v>
      </c>
      <c r="G95" s="7">
        <v>9</v>
      </c>
      <c r="H95" s="7">
        <v>1101</v>
      </c>
      <c r="I95" s="13">
        <f t="shared" si="44"/>
        <v>0.8174386920980926</v>
      </c>
      <c r="J95" s="7">
        <v>5</v>
      </c>
      <c r="K95" s="7">
        <v>991</v>
      </c>
      <c r="L95" s="13">
        <f t="shared" si="45"/>
        <v>0.5045408678102926</v>
      </c>
      <c r="M95" s="7">
        <v>50</v>
      </c>
      <c r="N95" s="7">
        <v>4062</v>
      </c>
      <c r="O95" s="13">
        <f t="shared" si="46"/>
        <v>1.2309207287050714</v>
      </c>
      <c r="P95" s="7">
        <v>247</v>
      </c>
      <c r="Q95" s="7">
        <v>4981</v>
      </c>
      <c r="R95" s="10"/>
      <c r="U95" s="10"/>
      <c r="X95" s="10"/>
      <c r="AA95" s="10"/>
      <c r="AD95" s="13">
        <f t="shared" si="47"/>
        <v>4.9588436057016665</v>
      </c>
      <c r="AE95" s="13">
        <f t="shared" si="48"/>
        <v>7.511743894315123</v>
      </c>
      <c r="AF95" s="51">
        <v>4</v>
      </c>
    </row>
    <row r="96" spans="1:32" ht="12.75" customHeight="1">
      <c r="A96" s="37"/>
      <c r="B96" s="7" t="s">
        <v>30</v>
      </c>
      <c r="C96" s="7" t="s">
        <v>31</v>
      </c>
      <c r="D96" s="12" t="s">
        <v>7</v>
      </c>
      <c r="E96" s="48">
        <v>4</v>
      </c>
      <c r="F96" s="31">
        <v>9085258</v>
      </c>
      <c r="G96" s="7">
        <v>12</v>
      </c>
      <c r="H96" s="7">
        <v>1101</v>
      </c>
      <c r="I96" s="13">
        <f t="shared" si="44"/>
        <v>1.0899182561307903</v>
      </c>
      <c r="J96" s="7">
        <v>120</v>
      </c>
      <c r="K96" s="7">
        <v>3002</v>
      </c>
      <c r="L96" s="13">
        <f t="shared" si="45"/>
        <v>3.9973351099267154</v>
      </c>
      <c r="M96" s="7">
        <v>88</v>
      </c>
      <c r="N96" s="7">
        <v>2586</v>
      </c>
      <c r="O96" s="13">
        <f t="shared" si="46"/>
        <v>3.4029389017788088</v>
      </c>
      <c r="P96" s="7">
        <v>6</v>
      </c>
      <c r="Q96" s="7">
        <v>3442</v>
      </c>
      <c r="R96" s="10"/>
      <c r="U96" s="10"/>
      <c r="X96" s="10"/>
      <c r="AA96" s="10"/>
      <c r="AD96" s="13">
        <f t="shared" si="47"/>
        <v>0.17431725740848344</v>
      </c>
      <c r="AE96" s="13">
        <f t="shared" si="48"/>
        <v>8.664509525244798</v>
      </c>
      <c r="AF96" s="51">
        <v>4</v>
      </c>
    </row>
    <row r="97" spans="1:32" ht="12.75" customHeight="1">
      <c r="A97" s="37"/>
      <c r="B97" s="7" t="s">
        <v>9</v>
      </c>
      <c r="C97" s="7" t="s">
        <v>10</v>
      </c>
      <c r="D97" s="12" t="s">
        <v>11</v>
      </c>
      <c r="E97" s="48">
        <v>4</v>
      </c>
      <c r="F97" s="31">
        <v>1500447</v>
      </c>
      <c r="G97" s="7">
        <v>18</v>
      </c>
      <c r="H97" s="7">
        <v>3262</v>
      </c>
      <c r="I97" s="13">
        <f t="shared" si="44"/>
        <v>0.5518087063151441</v>
      </c>
      <c r="J97" s="7">
        <v>15</v>
      </c>
      <c r="K97" s="7">
        <v>1283</v>
      </c>
      <c r="L97" s="13">
        <f t="shared" si="45"/>
        <v>1.1691348402182384</v>
      </c>
      <c r="M97" s="7">
        <v>22</v>
      </c>
      <c r="N97" s="7">
        <v>306</v>
      </c>
      <c r="O97" s="13">
        <f t="shared" si="46"/>
        <v>7.189542483660131</v>
      </c>
      <c r="P97" s="7">
        <v>6</v>
      </c>
      <c r="Q97" s="7">
        <v>468</v>
      </c>
      <c r="R97" s="10"/>
      <c r="U97" s="10"/>
      <c r="X97" s="10"/>
      <c r="AA97" s="10"/>
      <c r="AD97" s="13">
        <f t="shared" si="47"/>
        <v>1.2820512820512822</v>
      </c>
      <c r="AE97" s="13">
        <f t="shared" si="48"/>
        <v>10.192537312244797</v>
      </c>
      <c r="AF97" s="51">
        <v>4</v>
      </c>
    </row>
    <row r="98" spans="1:32" ht="12.75" customHeight="1">
      <c r="A98" s="37"/>
      <c r="B98" s="7" t="s">
        <v>9</v>
      </c>
      <c r="C98" s="7" t="s">
        <v>10</v>
      </c>
      <c r="D98" s="12" t="s">
        <v>11</v>
      </c>
      <c r="E98" s="48">
        <v>5</v>
      </c>
      <c r="F98" s="31">
        <v>1500438</v>
      </c>
      <c r="G98" s="7">
        <v>31</v>
      </c>
      <c r="H98" s="7">
        <v>565</v>
      </c>
      <c r="I98" s="13">
        <f t="shared" si="44"/>
        <v>5.486725663716814</v>
      </c>
      <c r="J98" s="7">
        <v>20</v>
      </c>
      <c r="K98" s="7">
        <v>2443</v>
      </c>
      <c r="L98" s="13">
        <f t="shared" si="45"/>
        <v>0.8186655751125665</v>
      </c>
      <c r="M98" s="7">
        <v>139</v>
      </c>
      <c r="N98" s="7">
        <v>3262</v>
      </c>
      <c r="O98" s="13">
        <f t="shared" si="46"/>
        <v>4.261189454322501</v>
      </c>
      <c r="P98" s="7">
        <v>2</v>
      </c>
      <c r="Q98" s="7">
        <v>1391</v>
      </c>
      <c r="R98" s="10"/>
      <c r="U98" s="10"/>
      <c r="X98" s="10"/>
      <c r="AA98" s="10"/>
      <c r="AD98" s="13">
        <f t="shared" si="47"/>
        <v>0.14378145219266714</v>
      </c>
      <c r="AE98" s="13">
        <f t="shared" si="48"/>
        <v>10.710362145344549</v>
      </c>
      <c r="AF98" s="51">
        <v>4</v>
      </c>
    </row>
    <row r="99" spans="1:32" ht="12.75" customHeight="1">
      <c r="A99" s="37"/>
      <c r="B99" s="7" t="s">
        <v>6</v>
      </c>
      <c r="C99" s="7" t="s">
        <v>27</v>
      </c>
      <c r="D99" s="12" t="s">
        <v>7</v>
      </c>
      <c r="E99" s="48">
        <v>5</v>
      </c>
      <c r="F99" s="31">
        <v>9055805</v>
      </c>
      <c r="G99" s="7">
        <v>15</v>
      </c>
      <c r="H99" s="7">
        <v>335</v>
      </c>
      <c r="I99" s="13">
        <f t="shared" si="44"/>
        <v>4.477611940298507</v>
      </c>
      <c r="J99" s="7">
        <v>12</v>
      </c>
      <c r="K99" s="7">
        <v>311</v>
      </c>
      <c r="L99" s="13">
        <f t="shared" si="45"/>
        <v>3.8585209003215435</v>
      </c>
      <c r="M99" s="7">
        <v>10</v>
      </c>
      <c r="N99" s="7">
        <v>186</v>
      </c>
      <c r="O99" s="13">
        <f t="shared" si="46"/>
        <v>5.376344086021505</v>
      </c>
      <c r="P99" s="7">
        <v>22</v>
      </c>
      <c r="Q99" s="7">
        <v>678</v>
      </c>
      <c r="R99" s="10"/>
      <c r="U99" s="10"/>
      <c r="X99" s="10"/>
      <c r="AA99" s="10"/>
      <c r="AD99" s="13">
        <f t="shared" si="47"/>
        <v>3.2448377581120944</v>
      </c>
      <c r="AE99" s="13">
        <f t="shared" si="48"/>
        <v>16.95731468475365</v>
      </c>
      <c r="AF99" s="51">
        <v>4</v>
      </c>
    </row>
    <row r="100" spans="1:32" ht="12.75" customHeight="1" thickBot="1">
      <c r="A100" s="40"/>
      <c r="B100" s="8" t="s">
        <v>9</v>
      </c>
      <c r="C100" s="8" t="s">
        <v>10</v>
      </c>
      <c r="D100" s="16" t="s">
        <v>11</v>
      </c>
      <c r="E100" s="49">
        <v>6</v>
      </c>
      <c r="F100" s="32">
        <v>1500519</v>
      </c>
      <c r="G100" s="8">
        <v>44</v>
      </c>
      <c r="H100" s="8">
        <v>693</v>
      </c>
      <c r="I100" s="17">
        <f t="shared" si="44"/>
        <v>6.349206349206349</v>
      </c>
      <c r="J100" s="8">
        <v>159</v>
      </c>
      <c r="K100" s="8">
        <v>3262</v>
      </c>
      <c r="L100" s="17">
        <f t="shared" si="45"/>
        <v>4.874310239117106</v>
      </c>
      <c r="M100" s="8">
        <v>85</v>
      </c>
      <c r="N100" s="8">
        <v>1285</v>
      </c>
      <c r="O100" s="17">
        <f t="shared" si="46"/>
        <v>6.614785992217898</v>
      </c>
      <c r="P100" s="8">
        <v>26</v>
      </c>
      <c r="Q100" s="8">
        <v>468</v>
      </c>
      <c r="R100" s="10"/>
      <c r="U100" s="10"/>
      <c r="X100" s="10"/>
      <c r="AA100" s="10"/>
      <c r="AD100" s="17">
        <f t="shared" si="47"/>
        <v>5.555555555555555</v>
      </c>
      <c r="AE100" s="17">
        <f t="shared" si="48"/>
        <v>23.39385813609691</v>
      </c>
      <c r="AF100" s="52">
        <v>4</v>
      </c>
    </row>
    <row r="101" ht="12.75" customHeight="1"/>
    <row r="102" spans="1:32" s="29" customFormat="1" ht="12.75" customHeight="1" thickBot="1">
      <c r="A102" s="28" t="s">
        <v>108</v>
      </c>
      <c r="E102" s="43"/>
      <c r="I102" s="30"/>
      <c r="L102" s="30"/>
      <c r="O102" s="30"/>
      <c r="R102" s="30"/>
      <c r="U102" s="30"/>
      <c r="X102" s="30"/>
      <c r="AA102" s="30"/>
      <c r="AD102" s="30"/>
      <c r="AF102" s="43"/>
    </row>
    <row r="103" spans="1:32" s="9" customFormat="1" ht="12.75" customHeight="1">
      <c r="A103" s="20" t="s">
        <v>121</v>
      </c>
      <c r="B103" s="11" t="s">
        <v>123</v>
      </c>
      <c r="C103" s="11" t="s">
        <v>0</v>
      </c>
      <c r="D103" s="11" t="s">
        <v>1</v>
      </c>
      <c r="E103" s="44"/>
      <c r="F103" s="11" t="s">
        <v>2</v>
      </c>
      <c r="G103" s="11" t="s">
        <v>3</v>
      </c>
      <c r="H103" s="11" t="s">
        <v>4</v>
      </c>
      <c r="I103" s="21"/>
      <c r="J103" s="11" t="s">
        <v>3</v>
      </c>
      <c r="K103" s="11" t="s">
        <v>4</v>
      </c>
      <c r="L103" s="21"/>
      <c r="M103" s="11" t="s">
        <v>3</v>
      </c>
      <c r="N103" s="11" t="s">
        <v>4</v>
      </c>
      <c r="AD103" s="21"/>
      <c r="AE103" s="21" t="s">
        <v>5</v>
      </c>
      <c r="AF103" s="50"/>
    </row>
    <row r="104" spans="1:32" ht="12.75" customHeight="1">
      <c r="A104" s="37">
        <v>1</v>
      </c>
      <c r="B104" s="7" t="s">
        <v>14</v>
      </c>
      <c r="C104" s="7" t="s">
        <v>15</v>
      </c>
      <c r="D104" s="12" t="s">
        <v>11</v>
      </c>
      <c r="E104" s="48">
        <v>1</v>
      </c>
      <c r="F104" s="31">
        <v>1082303</v>
      </c>
      <c r="G104" s="7">
        <v>8</v>
      </c>
      <c r="H104" s="7">
        <v>16619</v>
      </c>
      <c r="I104" s="13">
        <f aca="true" t="shared" si="49" ref="I104:I111">(G104*100)/H104</f>
        <v>0.04813767374691618</v>
      </c>
      <c r="J104" s="7">
        <v>8</v>
      </c>
      <c r="K104" s="7">
        <v>944</v>
      </c>
      <c r="L104" s="13">
        <f aca="true" t="shared" si="50" ref="L104:L111">(J104*100)/K104</f>
        <v>0.847457627118644</v>
      </c>
      <c r="M104" s="7">
        <v>50</v>
      </c>
      <c r="N104" s="7">
        <v>1607</v>
      </c>
      <c r="R104" s="10"/>
      <c r="U104" s="10"/>
      <c r="X104" s="10"/>
      <c r="AA104" s="10"/>
      <c r="AD104" s="13">
        <f>(M104*100)/N104</f>
        <v>3.1113876789047916</v>
      </c>
      <c r="AE104" s="13">
        <f>I104+L104+AD104</f>
        <v>4.006982979770352</v>
      </c>
      <c r="AF104" s="51">
        <v>3</v>
      </c>
    </row>
    <row r="105" spans="1:32" ht="12.75" customHeight="1">
      <c r="A105" s="37">
        <v>2</v>
      </c>
      <c r="B105" s="7" t="s">
        <v>100</v>
      </c>
      <c r="C105" s="7" t="s">
        <v>27</v>
      </c>
      <c r="D105" s="12" t="s">
        <v>7</v>
      </c>
      <c r="E105" s="48">
        <v>1</v>
      </c>
      <c r="F105" s="31">
        <v>1068540</v>
      </c>
      <c r="G105" s="7">
        <v>17</v>
      </c>
      <c r="H105" s="7">
        <v>567</v>
      </c>
      <c r="I105" s="13">
        <f t="shared" si="49"/>
        <v>2.998236331569665</v>
      </c>
      <c r="J105" s="7">
        <v>3</v>
      </c>
      <c r="K105" s="7">
        <v>1153</v>
      </c>
      <c r="L105" s="13">
        <f t="shared" si="50"/>
        <v>0.26019080659150046</v>
      </c>
      <c r="M105" s="7">
        <v>8</v>
      </c>
      <c r="N105" s="7">
        <v>352</v>
      </c>
      <c r="R105" s="10"/>
      <c r="U105" s="10"/>
      <c r="X105" s="10"/>
      <c r="AA105" s="10"/>
      <c r="AD105" s="13">
        <f>(M105*100)/N105</f>
        <v>2.272727272727273</v>
      </c>
      <c r="AE105" s="13">
        <f>I105+L105+AD105</f>
        <v>5.531154410888439</v>
      </c>
      <c r="AF105" s="51">
        <v>3</v>
      </c>
    </row>
    <row r="106" spans="1:32" ht="12.75" customHeight="1">
      <c r="A106" s="37">
        <v>3</v>
      </c>
      <c r="B106" s="7" t="s">
        <v>33</v>
      </c>
      <c r="C106" s="7" t="s">
        <v>34</v>
      </c>
      <c r="D106" s="12" t="s">
        <v>11</v>
      </c>
      <c r="E106" s="48">
        <v>2</v>
      </c>
      <c r="F106" s="31">
        <v>2229278</v>
      </c>
      <c r="G106" s="7">
        <v>49</v>
      </c>
      <c r="H106" s="7">
        <v>2126</v>
      </c>
      <c r="I106" s="13">
        <f t="shared" si="49"/>
        <v>2.3047977422389465</v>
      </c>
      <c r="J106" s="7">
        <v>11</v>
      </c>
      <c r="K106" s="7">
        <v>1607</v>
      </c>
      <c r="L106" s="13">
        <f t="shared" si="50"/>
        <v>0.6845052893590542</v>
      </c>
      <c r="M106" s="7">
        <v>14</v>
      </c>
      <c r="N106" s="7">
        <v>213</v>
      </c>
      <c r="R106" s="10"/>
      <c r="U106" s="10"/>
      <c r="X106" s="10"/>
      <c r="AA106" s="10"/>
      <c r="AD106" s="13">
        <f>(M106*100)/N106</f>
        <v>6.572769953051643</v>
      </c>
      <c r="AE106" s="13">
        <f>I106+L106+AD106</f>
        <v>9.562072984649644</v>
      </c>
      <c r="AF106" s="51">
        <v>3</v>
      </c>
    </row>
    <row r="107" spans="1:32" ht="12.75" customHeight="1">
      <c r="A107" s="37">
        <v>4</v>
      </c>
      <c r="B107" s="7" t="s">
        <v>35</v>
      </c>
      <c r="C107" s="7" t="s">
        <v>36</v>
      </c>
      <c r="D107" s="12" t="s">
        <v>7</v>
      </c>
      <c r="E107" s="48">
        <v>2</v>
      </c>
      <c r="F107" s="31">
        <v>1042313</v>
      </c>
      <c r="G107" s="7">
        <v>53</v>
      </c>
      <c r="H107" s="7">
        <v>755</v>
      </c>
      <c r="I107" s="13">
        <f t="shared" si="49"/>
        <v>7.0198675496688745</v>
      </c>
      <c r="J107" s="7">
        <v>6</v>
      </c>
      <c r="K107" s="7">
        <v>667</v>
      </c>
      <c r="L107" s="13">
        <f t="shared" si="50"/>
        <v>0.8995502248875562</v>
      </c>
      <c r="M107" s="7">
        <v>19</v>
      </c>
      <c r="N107" s="7">
        <v>500</v>
      </c>
      <c r="R107" s="10"/>
      <c r="U107" s="10"/>
      <c r="X107" s="10"/>
      <c r="AA107" s="10"/>
      <c r="AD107" s="13">
        <f>(M107*100)/N107</f>
        <v>3.8</v>
      </c>
      <c r="AE107" s="13">
        <f>I107+L107+AD107</f>
        <v>11.71941777455643</v>
      </c>
      <c r="AF107" s="51">
        <v>3</v>
      </c>
    </row>
    <row r="108" spans="1:32" ht="12.75" customHeight="1">
      <c r="A108" s="37">
        <v>5</v>
      </c>
      <c r="B108" s="7" t="s">
        <v>33</v>
      </c>
      <c r="C108" s="7" t="s">
        <v>34</v>
      </c>
      <c r="D108" s="12" t="s">
        <v>11</v>
      </c>
      <c r="E108" s="48">
        <v>3</v>
      </c>
      <c r="F108" s="31">
        <v>2229301</v>
      </c>
      <c r="G108" s="7">
        <v>7</v>
      </c>
      <c r="H108" s="7">
        <v>1607</v>
      </c>
      <c r="I108" s="13">
        <f t="shared" si="49"/>
        <v>0.4355942750466708</v>
      </c>
      <c r="J108" s="7">
        <v>80</v>
      </c>
      <c r="K108" s="7">
        <v>1108</v>
      </c>
      <c r="L108" s="13">
        <f t="shared" si="50"/>
        <v>7.2202166064981945</v>
      </c>
      <c r="M108" s="7">
        <v>16</v>
      </c>
      <c r="N108" s="7">
        <v>213</v>
      </c>
      <c r="R108" s="10"/>
      <c r="U108" s="10"/>
      <c r="X108" s="10"/>
      <c r="AA108" s="10"/>
      <c r="AD108" s="13">
        <f>(M108*100)/N108</f>
        <v>7.511737089201878</v>
      </c>
      <c r="AE108" s="13">
        <f>I108+L108+AD108</f>
        <v>15.167547970746742</v>
      </c>
      <c r="AF108" s="51">
        <v>3</v>
      </c>
    </row>
    <row r="109" spans="1:32" ht="12.75" customHeight="1">
      <c r="A109" s="37">
        <v>6</v>
      </c>
      <c r="B109" s="7" t="s">
        <v>21</v>
      </c>
      <c r="C109" s="7" t="s">
        <v>22</v>
      </c>
      <c r="D109" s="12" t="s">
        <v>11</v>
      </c>
      <c r="E109" s="48">
        <v>4</v>
      </c>
      <c r="F109" s="31">
        <v>1078433</v>
      </c>
      <c r="G109" s="7">
        <v>34</v>
      </c>
      <c r="H109" s="7">
        <v>1607</v>
      </c>
      <c r="I109" s="13">
        <f t="shared" si="49"/>
        <v>2.115743621655258</v>
      </c>
      <c r="J109" s="7">
        <v>4</v>
      </c>
      <c r="K109" s="7">
        <v>1108</v>
      </c>
      <c r="L109" s="13">
        <f t="shared" si="50"/>
        <v>0.36101083032490977</v>
      </c>
      <c r="M109" s="7"/>
      <c r="N109" s="7"/>
      <c r="R109" s="10"/>
      <c r="U109" s="10"/>
      <c r="X109" s="10"/>
      <c r="AA109" s="10"/>
      <c r="AD109" s="13"/>
      <c r="AE109" s="13">
        <f>I109+L109</f>
        <v>2.4767544519801676</v>
      </c>
      <c r="AF109" s="51">
        <v>2</v>
      </c>
    </row>
    <row r="110" spans="1:32" ht="12.75" customHeight="1">
      <c r="A110" s="37"/>
      <c r="B110" s="7" t="s">
        <v>9</v>
      </c>
      <c r="C110" s="7" t="s">
        <v>10</v>
      </c>
      <c r="D110" s="12" t="s">
        <v>11</v>
      </c>
      <c r="E110" s="48">
        <v>5</v>
      </c>
      <c r="F110" s="31">
        <v>1088208</v>
      </c>
      <c r="G110" s="7">
        <v>3</v>
      </c>
      <c r="H110" s="7">
        <v>199</v>
      </c>
      <c r="I110" s="13">
        <f t="shared" si="49"/>
        <v>1.5075376884422111</v>
      </c>
      <c r="J110" s="7">
        <v>28</v>
      </c>
      <c r="K110" s="7">
        <v>1607</v>
      </c>
      <c r="L110" s="13">
        <f t="shared" si="50"/>
        <v>1.7423771001866832</v>
      </c>
      <c r="M110" s="7"/>
      <c r="N110" s="7"/>
      <c r="R110" s="10"/>
      <c r="U110" s="10"/>
      <c r="X110" s="10"/>
      <c r="AA110" s="10"/>
      <c r="AD110" s="13"/>
      <c r="AE110" s="13">
        <f>I110+L110</f>
        <v>3.249914788628894</v>
      </c>
      <c r="AF110" s="51">
        <v>2</v>
      </c>
    </row>
    <row r="111" spans="1:32" ht="12.75" customHeight="1" thickBot="1">
      <c r="A111" s="40"/>
      <c r="B111" s="8" t="s">
        <v>33</v>
      </c>
      <c r="C111" s="8" t="s">
        <v>34</v>
      </c>
      <c r="D111" s="16" t="s">
        <v>11</v>
      </c>
      <c r="E111" s="49">
        <v>6</v>
      </c>
      <c r="F111" s="32">
        <v>2229288</v>
      </c>
      <c r="G111" s="8">
        <v>9</v>
      </c>
      <c r="H111" s="8">
        <v>214</v>
      </c>
      <c r="I111" s="17">
        <f t="shared" si="49"/>
        <v>4.205607476635514</v>
      </c>
      <c r="J111" s="8">
        <v>12</v>
      </c>
      <c r="K111" s="8">
        <v>1607</v>
      </c>
      <c r="L111" s="17">
        <f t="shared" si="50"/>
        <v>0.7467330429371499</v>
      </c>
      <c r="M111" s="8"/>
      <c r="N111" s="8"/>
      <c r="R111" s="10"/>
      <c r="U111" s="10"/>
      <c r="X111" s="10"/>
      <c r="AA111" s="10"/>
      <c r="AD111" s="17"/>
      <c r="AE111" s="17">
        <f>I111+L111</f>
        <v>4.9523405195726635</v>
      </c>
      <c r="AF111" s="52">
        <v>2</v>
      </c>
    </row>
    <row r="112" ht="12.75" customHeight="1"/>
    <row r="113" spans="1:32" s="29" customFormat="1" ht="12.75" customHeight="1" thickBot="1">
      <c r="A113" s="28" t="s">
        <v>107</v>
      </c>
      <c r="E113" s="43"/>
      <c r="I113" s="30"/>
      <c r="L113" s="30"/>
      <c r="O113" s="30"/>
      <c r="Q113" s="43"/>
      <c r="R113" s="30"/>
      <c r="U113" s="30"/>
      <c r="X113" s="30"/>
      <c r="AA113" s="30"/>
      <c r="AD113" s="30"/>
      <c r="AF113" s="43"/>
    </row>
    <row r="114" spans="1:32" s="9" customFormat="1" ht="12.75" customHeight="1">
      <c r="A114" s="20" t="s">
        <v>121</v>
      </c>
      <c r="B114" s="11" t="s">
        <v>123</v>
      </c>
      <c r="C114" s="11" t="s">
        <v>0</v>
      </c>
      <c r="D114" s="11" t="s">
        <v>1</v>
      </c>
      <c r="E114" s="44"/>
      <c r="F114" s="11" t="s">
        <v>2</v>
      </c>
      <c r="G114" s="11" t="s">
        <v>3</v>
      </c>
      <c r="H114" s="11" t="s">
        <v>4</v>
      </c>
      <c r="I114" s="21"/>
      <c r="J114" s="11" t="s">
        <v>3</v>
      </c>
      <c r="K114" s="11" t="s">
        <v>4</v>
      </c>
      <c r="L114" s="21"/>
      <c r="M114" s="11" t="s">
        <v>3</v>
      </c>
      <c r="N114" s="11" t="s">
        <v>4</v>
      </c>
      <c r="O114" s="21"/>
      <c r="P114" s="21" t="s">
        <v>5</v>
      </c>
      <c r="Q114" s="50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1"/>
      <c r="AE114" s="21" t="s">
        <v>5</v>
      </c>
      <c r="AF114" s="50"/>
    </row>
    <row r="115" spans="1:32" ht="12.75" customHeight="1">
      <c r="A115" s="37">
        <v>1</v>
      </c>
      <c r="B115" s="7" t="s">
        <v>81</v>
      </c>
      <c r="C115" s="7" t="s">
        <v>82</v>
      </c>
      <c r="D115" s="12" t="s">
        <v>7</v>
      </c>
      <c r="E115" s="48">
        <v>1</v>
      </c>
      <c r="F115" s="7" t="s">
        <v>83</v>
      </c>
      <c r="G115" s="7">
        <v>32</v>
      </c>
      <c r="H115" s="7">
        <v>5228</v>
      </c>
      <c r="I115" s="13">
        <f aca="true" t="shared" si="51" ref="I115:I126">(G115*100)/H115</f>
        <v>0.612088752869166</v>
      </c>
      <c r="J115" s="7">
        <v>17</v>
      </c>
      <c r="K115" s="7">
        <v>2054</v>
      </c>
      <c r="L115" s="13">
        <f aca="true" t="shared" si="52" ref="L115:L126">(J115*100)/K115</f>
        <v>0.8276533592989289</v>
      </c>
      <c r="M115" s="7">
        <v>2</v>
      </c>
      <c r="N115" s="7">
        <v>1238</v>
      </c>
      <c r="O115" s="13">
        <f>(M115*100)/N115</f>
        <v>0.16155088852988692</v>
      </c>
      <c r="P115" s="13">
        <f>I115+L115+O115</f>
        <v>1.6012930006979817</v>
      </c>
      <c r="Q115" s="51">
        <v>3</v>
      </c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13">
        <f aca="true" t="shared" si="53" ref="AD115:AD126">(M115*100)/N115</f>
        <v>0.16155088852988692</v>
      </c>
      <c r="AE115" s="13">
        <f aca="true" t="shared" si="54" ref="AE115:AE126">I115+L115+AD115</f>
        <v>1.6012930006979817</v>
      </c>
      <c r="AF115" s="51">
        <v>3</v>
      </c>
    </row>
    <row r="116" spans="1:32" ht="12.75" customHeight="1">
      <c r="A116" s="37">
        <v>2</v>
      </c>
      <c r="B116" s="7" t="s">
        <v>85</v>
      </c>
      <c r="C116" s="7" t="s">
        <v>86</v>
      </c>
      <c r="D116" s="12" t="s">
        <v>11</v>
      </c>
      <c r="E116" s="48">
        <v>1</v>
      </c>
      <c r="F116" s="7" t="s">
        <v>87</v>
      </c>
      <c r="G116" s="7">
        <v>16</v>
      </c>
      <c r="H116" s="7">
        <v>5228</v>
      </c>
      <c r="I116" s="13">
        <f t="shared" si="51"/>
        <v>0.306044376434583</v>
      </c>
      <c r="J116" s="7">
        <v>40</v>
      </c>
      <c r="K116" s="7">
        <v>2667</v>
      </c>
      <c r="L116" s="13">
        <f t="shared" si="52"/>
        <v>1.4998125234345707</v>
      </c>
      <c r="M116" s="7">
        <v>9</v>
      </c>
      <c r="N116" s="7">
        <v>1864</v>
      </c>
      <c r="O116" s="13">
        <f>(M116*100)/N116</f>
        <v>0.48283261802575106</v>
      </c>
      <c r="P116" s="13">
        <f>I116+L116+O116</f>
        <v>2.288689517894905</v>
      </c>
      <c r="Q116" s="51">
        <v>3</v>
      </c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13">
        <f t="shared" si="53"/>
        <v>0.48283261802575106</v>
      </c>
      <c r="AE116" s="13">
        <f t="shared" si="54"/>
        <v>2.288689517894905</v>
      </c>
      <c r="AF116" s="51">
        <v>3</v>
      </c>
    </row>
    <row r="117" spans="1:32" ht="12.75" customHeight="1">
      <c r="A117" s="37">
        <v>3</v>
      </c>
      <c r="B117" s="7" t="s">
        <v>90</v>
      </c>
      <c r="C117" s="7" t="s">
        <v>91</v>
      </c>
      <c r="D117" s="12" t="s">
        <v>106</v>
      </c>
      <c r="E117" s="48">
        <v>2</v>
      </c>
      <c r="F117" s="7" t="s">
        <v>124</v>
      </c>
      <c r="G117" s="7"/>
      <c r="H117" s="7"/>
      <c r="I117" s="13"/>
      <c r="J117" s="7"/>
      <c r="K117" s="7"/>
      <c r="L117" s="13"/>
      <c r="M117" s="7"/>
      <c r="N117" s="7"/>
      <c r="O117" s="13"/>
      <c r="P117" s="13">
        <v>2.73</v>
      </c>
      <c r="Q117" s="51">
        <v>3</v>
      </c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13" t="e">
        <f t="shared" si="53"/>
        <v>#DIV/0!</v>
      </c>
      <c r="AE117" s="13">
        <v>2.73</v>
      </c>
      <c r="AF117" s="51">
        <v>3</v>
      </c>
    </row>
    <row r="118" spans="1:32" ht="12.75" customHeight="1">
      <c r="A118" s="37">
        <v>4</v>
      </c>
      <c r="B118" s="7" t="s">
        <v>90</v>
      </c>
      <c r="C118" s="7" t="s">
        <v>91</v>
      </c>
      <c r="D118" s="12" t="s">
        <v>106</v>
      </c>
      <c r="E118" s="48">
        <v>3</v>
      </c>
      <c r="F118" s="7" t="s">
        <v>125</v>
      </c>
      <c r="G118" s="7"/>
      <c r="H118" s="7"/>
      <c r="I118" s="13"/>
      <c r="J118" s="7"/>
      <c r="K118" s="7"/>
      <c r="L118" s="13"/>
      <c r="M118" s="7"/>
      <c r="N118" s="7"/>
      <c r="O118" s="13"/>
      <c r="P118" s="13">
        <v>4.51</v>
      </c>
      <c r="Q118" s="51">
        <v>3</v>
      </c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13" t="e">
        <f t="shared" si="53"/>
        <v>#DIV/0!</v>
      </c>
      <c r="AE118" s="13">
        <v>4.51</v>
      </c>
      <c r="AF118" s="51">
        <v>3</v>
      </c>
    </row>
    <row r="119" spans="1:32" ht="12.75" customHeight="1">
      <c r="A119" s="37">
        <v>5</v>
      </c>
      <c r="B119" s="7" t="s">
        <v>90</v>
      </c>
      <c r="C119" s="7" t="s">
        <v>91</v>
      </c>
      <c r="D119" s="12" t="s">
        <v>7</v>
      </c>
      <c r="E119" s="48">
        <v>4</v>
      </c>
      <c r="F119" s="7" t="s">
        <v>92</v>
      </c>
      <c r="G119" s="7">
        <v>25</v>
      </c>
      <c r="H119" s="7">
        <v>1851</v>
      </c>
      <c r="I119" s="13">
        <f t="shared" si="51"/>
        <v>1.3506212857914641</v>
      </c>
      <c r="J119" s="7">
        <v>51</v>
      </c>
      <c r="K119" s="7">
        <v>2276</v>
      </c>
      <c r="L119" s="13">
        <f t="shared" si="52"/>
        <v>2.240773286467487</v>
      </c>
      <c r="M119" s="7">
        <v>10</v>
      </c>
      <c r="N119" s="7">
        <v>888</v>
      </c>
      <c r="O119" s="13">
        <f aca="true" t="shared" si="55" ref="O119:O126">(M119*100)/N119</f>
        <v>1.1261261261261262</v>
      </c>
      <c r="P119" s="13">
        <f aca="true" t="shared" si="56" ref="P119:P126">I119+L119+O119</f>
        <v>4.717520698385077</v>
      </c>
      <c r="Q119" s="51">
        <v>3</v>
      </c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13">
        <f t="shared" si="53"/>
        <v>1.1261261261261262</v>
      </c>
      <c r="AE119" s="13">
        <f t="shared" si="54"/>
        <v>4.717520698385077</v>
      </c>
      <c r="AF119" s="51">
        <v>3</v>
      </c>
    </row>
    <row r="120" spans="1:32" ht="12.75" customHeight="1">
      <c r="A120" s="37">
        <v>6</v>
      </c>
      <c r="B120" s="7" t="s">
        <v>85</v>
      </c>
      <c r="C120" s="7" t="s">
        <v>86</v>
      </c>
      <c r="D120" s="12" t="s">
        <v>11</v>
      </c>
      <c r="E120" s="48">
        <v>2</v>
      </c>
      <c r="F120" s="7" t="s">
        <v>88</v>
      </c>
      <c r="G120" s="7">
        <v>45</v>
      </c>
      <c r="H120" s="7">
        <v>2667</v>
      </c>
      <c r="I120" s="13">
        <f t="shared" si="51"/>
        <v>1.687289088863892</v>
      </c>
      <c r="J120" s="7">
        <v>51</v>
      </c>
      <c r="K120" s="7">
        <v>2328</v>
      </c>
      <c r="L120" s="13">
        <f t="shared" si="52"/>
        <v>2.1907216494845363</v>
      </c>
      <c r="M120" s="7">
        <v>13</v>
      </c>
      <c r="N120" s="7">
        <v>1492</v>
      </c>
      <c r="O120" s="13">
        <f t="shared" si="55"/>
        <v>0.871313672922252</v>
      </c>
      <c r="P120" s="13">
        <f t="shared" si="56"/>
        <v>4.74932441127068</v>
      </c>
      <c r="Q120" s="51">
        <v>3</v>
      </c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13">
        <f t="shared" si="53"/>
        <v>0.871313672922252</v>
      </c>
      <c r="AE120" s="13">
        <f t="shared" si="54"/>
        <v>4.74932441127068</v>
      </c>
      <c r="AF120" s="51">
        <v>3</v>
      </c>
    </row>
    <row r="121" spans="1:32" ht="12.75" customHeight="1">
      <c r="A121" s="37"/>
      <c r="B121" s="7" t="s">
        <v>18</v>
      </c>
      <c r="C121" s="7" t="s">
        <v>19</v>
      </c>
      <c r="D121" s="12" t="s">
        <v>7</v>
      </c>
      <c r="E121" s="48">
        <v>5</v>
      </c>
      <c r="F121" s="7" t="s">
        <v>84</v>
      </c>
      <c r="G121" s="7">
        <v>6</v>
      </c>
      <c r="H121" s="7">
        <v>4580</v>
      </c>
      <c r="I121" s="13">
        <f t="shared" si="51"/>
        <v>0.13100436681222707</v>
      </c>
      <c r="J121" s="7">
        <v>5</v>
      </c>
      <c r="K121" s="7">
        <v>1713</v>
      </c>
      <c r="L121" s="13">
        <f t="shared" si="52"/>
        <v>0.29188558085230587</v>
      </c>
      <c r="M121" s="7">
        <v>72</v>
      </c>
      <c r="N121" s="7">
        <v>1635</v>
      </c>
      <c r="O121" s="13">
        <f t="shared" si="55"/>
        <v>4.4036697247706424</v>
      </c>
      <c r="P121" s="13">
        <f t="shared" si="56"/>
        <v>4.826559672435176</v>
      </c>
      <c r="Q121" s="51">
        <v>3</v>
      </c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13">
        <f t="shared" si="53"/>
        <v>4.4036697247706424</v>
      </c>
      <c r="AE121" s="13">
        <f t="shared" si="54"/>
        <v>4.826559672435176</v>
      </c>
      <c r="AF121" s="51">
        <v>3</v>
      </c>
    </row>
    <row r="122" spans="1:32" ht="12.75" customHeight="1">
      <c r="A122" s="37"/>
      <c r="B122" s="7" t="s">
        <v>85</v>
      </c>
      <c r="C122" s="7" t="s">
        <v>86</v>
      </c>
      <c r="D122" s="12" t="s">
        <v>11</v>
      </c>
      <c r="E122" s="48">
        <v>3</v>
      </c>
      <c r="F122" s="7" t="s">
        <v>89</v>
      </c>
      <c r="G122" s="7">
        <v>15</v>
      </c>
      <c r="H122" s="7">
        <v>2667</v>
      </c>
      <c r="I122" s="13">
        <f t="shared" si="51"/>
        <v>0.562429696287964</v>
      </c>
      <c r="J122" s="7">
        <v>58</v>
      </c>
      <c r="K122" s="7">
        <v>1492</v>
      </c>
      <c r="L122" s="13">
        <f t="shared" si="52"/>
        <v>3.8873994638069704</v>
      </c>
      <c r="M122" s="7">
        <v>16</v>
      </c>
      <c r="N122" s="7">
        <v>1864</v>
      </c>
      <c r="O122" s="13">
        <f t="shared" si="55"/>
        <v>0.8583690987124464</v>
      </c>
      <c r="P122" s="13">
        <f t="shared" si="56"/>
        <v>5.30819825880738</v>
      </c>
      <c r="Q122" s="51">
        <v>3</v>
      </c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13">
        <f t="shared" si="53"/>
        <v>0.8583690987124464</v>
      </c>
      <c r="AE122" s="13">
        <f t="shared" si="54"/>
        <v>5.30819825880738</v>
      </c>
      <c r="AF122" s="51">
        <v>3</v>
      </c>
    </row>
    <row r="123" spans="1:32" ht="12.75" customHeight="1">
      <c r="A123" s="38"/>
      <c r="B123" s="7" t="s">
        <v>90</v>
      </c>
      <c r="C123" s="7" t="s">
        <v>91</v>
      </c>
      <c r="D123" s="12" t="s">
        <v>7</v>
      </c>
      <c r="E123" s="48">
        <v>6</v>
      </c>
      <c r="F123" s="7" t="s">
        <v>93</v>
      </c>
      <c r="G123" s="7">
        <v>1</v>
      </c>
      <c r="H123" s="7">
        <v>1851</v>
      </c>
      <c r="I123" s="13">
        <f t="shared" si="51"/>
        <v>0.05402485143165856</v>
      </c>
      <c r="J123" s="7">
        <v>41</v>
      </c>
      <c r="K123" s="7">
        <v>2276</v>
      </c>
      <c r="L123" s="13">
        <f t="shared" si="52"/>
        <v>1.8014059753954306</v>
      </c>
      <c r="M123" s="7">
        <v>31</v>
      </c>
      <c r="N123" s="7">
        <v>888</v>
      </c>
      <c r="O123" s="13">
        <f t="shared" si="55"/>
        <v>3.490990990990991</v>
      </c>
      <c r="P123" s="13">
        <f t="shared" si="56"/>
        <v>5.34642181781808</v>
      </c>
      <c r="Q123" s="51">
        <v>3</v>
      </c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13">
        <f t="shared" si="53"/>
        <v>3.490990990990991</v>
      </c>
      <c r="AE123" s="13">
        <f t="shared" si="54"/>
        <v>5.34642181781808</v>
      </c>
      <c r="AF123" s="51">
        <v>3</v>
      </c>
    </row>
    <row r="124" spans="1:32" ht="12.75" customHeight="1">
      <c r="A124" s="38"/>
      <c r="B124" s="26" t="s">
        <v>118</v>
      </c>
      <c r="C124" s="26" t="s">
        <v>119</v>
      </c>
      <c r="D124" s="12" t="s">
        <v>11</v>
      </c>
      <c r="E124" s="48">
        <v>4</v>
      </c>
      <c r="F124" s="26" t="s">
        <v>120</v>
      </c>
      <c r="G124" s="26">
        <v>56</v>
      </c>
      <c r="H124" s="26">
        <v>935</v>
      </c>
      <c r="I124" s="13">
        <f t="shared" si="51"/>
        <v>5.989304812834225</v>
      </c>
      <c r="J124" s="26">
        <v>1</v>
      </c>
      <c r="K124" s="26">
        <v>323</v>
      </c>
      <c r="L124" s="13">
        <f t="shared" si="52"/>
        <v>0.30959752321981426</v>
      </c>
      <c r="M124" s="26">
        <v>7</v>
      </c>
      <c r="N124" s="26">
        <v>935</v>
      </c>
      <c r="O124" s="13">
        <f t="shared" si="55"/>
        <v>0.7486631016042781</v>
      </c>
      <c r="P124" s="13">
        <f t="shared" si="56"/>
        <v>7.047565437658317</v>
      </c>
      <c r="Q124" s="51">
        <v>3</v>
      </c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13">
        <f t="shared" si="53"/>
        <v>0.7486631016042781</v>
      </c>
      <c r="AE124" s="13">
        <f t="shared" si="54"/>
        <v>7.047565437658317</v>
      </c>
      <c r="AF124" s="51">
        <v>3</v>
      </c>
    </row>
    <row r="125" spans="1:32" ht="12.75" customHeight="1">
      <c r="A125" s="38"/>
      <c r="B125" s="7" t="s">
        <v>94</v>
      </c>
      <c r="C125" s="7" t="s">
        <v>95</v>
      </c>
      <c r="D125" s="12" t="s">
        <v>11</v>
      </c>
      <c r="E125" s="48">
        <v>5</v>
      </c>
      <c r="F125" s="7" t="s">
        <v>96</v>
      </c>
      <c r="G125" s="7">
        <v>17</v>
      </c>
      <c r="H125" s="7">
        <v>281</v>
      </c>
      <c r="I125" s="13">
        <f t="shared" si="51"/>
        <v>6.049822064056939</v>
      </c>
      <c r="J125" s="7">
        <v>14</v>
      </c>
      <c r="K125" s="7">
        <v>321</v>
      </c>
      <c r="L125" s="13">
        <f t="shared" si="52"/>
        <v>4.361370716510903</v>
      </c>
      <c r="M125" s="7">
        <v>5</v>
      </c>
      <c r="N125" s="7">
        <v>236</v>
      </c>
      <c r="O125" s="13">
        <f t="shared" si="55"/>
        <v>2.1186440677966103</v>
      </c>
      <c r="P125" s="13">
        <f t="shared" si="56"/>
        <v>12.529836848364452</v>
      </c>
      <c r="Q125" s="51">
        <v>3</v>
      </c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13">
        <f t="shared" si="53"/>
        <v>2.1186440677966103</v>
      </c>
      <c r="AE125" s="13">
        <f t="shared" si="54"/>
        <v>12.529836848364452</v>
      </c>
      <c r="AF125" s="51">
        <v>3</v>
      </c>
    </row>
    <row r="126" spans="1:32" ht="12.75" customHeight="1" thickBot="1">
      <c r="A126" s="39"/>
      <c r="B126" s="8" t="s">
        <v>14</v>
      </c>
      <c r="C126" s="8" t="s">
        <v>15</v>
      </c>
      <c r="D126" s="16" t="s">
        <v>11</v>
      </c>
      <c r="E126" s="49">
        <v>6</v>
      </c>
      <c r="F126" s="8" t="s">
        <v>80</v>
      </c>
      <c r="G126" s="8">
        <v>15</v>
      </c>
      <c r="H126" s="8">
        <v>611</v>
      </c>
      <c r="I126" s="17">
        <f t="shared" si="51"/>
        <v>2.454991816693944</v>
      </c>
      <c r="J126" s="8">
        <v>63</v>
      </c>
      <c r="K126" s="8">
        <v>1363</v>
      </c>
      <c r="L126" s="17">
        <f t="shared" si="52"/>
        <v>4.622157006603081</v>
      </c>
      <c r="M126" s="8">
        <v>23</v>
      </c>
      <c r="N126" s="8">
        <v>266</v>
      </c>
      <c r="O126" s="17">
        <f t="shared" si="55"/>
        <v>8.646616541353383</v>
      </c>
      <c r="P126" s="17">
        <f t="shared" si="56"/>
        <v>15.723765364650408</v>
      </c>
      <c r="Q126" s="52">
        <v>3</v>
      </c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17">
        <f t="shared" si="53"/>
        <v>8.646616541353383</v>
      </c>
      <c r="AE126" s="17">
        <f t="shared" si="54"/>
        <v>15.723765364650408</v>
      </c>
      <c r="AF126" s="52">
        <v>3</v>
      </c>
    </row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</sheetData>
  <sheetProtection/>
  <mergeCells count="2">
    <mergeCell ref="A2:AF2"/>
    <mergeCell ref="A1:AF1"/>
  </mergeCells>
  <printOptions/>
  <pageMargins left="0.7086614173228347" right="0.7086614173228347" top="0.35433070866141736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Marsille</dc:creator>
  <cp:keywords/>
  <dc:description/>
  <cp:lastModifiedBy>Fabricom-GTI</cp:lastModifiedBy>
  <cp:lastPrinted>2015-03-03T10:54:31Z</cp:lastPrinted>
  <dcterms:created xsi:type="dcterms:W3CDTF">2013-07-09T12:30:48Z</dcterms:created>
  <dcterms:modified xsi:type="dcterms:W3CDTF">2015-03-06T09:18:39Z</dcterms:modified>
  <cp:category/>
  <cp:version/>
  <cp:contentType/>
  <cp:contentStatus/>
</cp:coreProperties>
</file>