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180" windowHeight="13170" activeTab="0"/>
  </bookViews>
  <sheets>
    <sheet name="Vitesse Vx" sheetId="1" r:id="rId1"/>
    <sheet name="Vitesse Yearl" sheetId="2" r:id="rId2"/>
    <sheet name="Vitesse Pigx" sheetId="3" r:id="rId3"/>
    <sheet name="demi fond vx" sheetId="4" r:id="rId4"/>
    <sheet name="Demi-fond Yearl" sheetId="5" r:id="rId5"/>
    <sheet name="Demi-fond Jeunes" sheetId="6" r:id="rId6"/>
    <sheet name="GD demi-fond Vx" sheetId="7" r:id="rId7"/>
    <sheet name="GD demi-fond yearl" sheetId="8" r:id="rId8"/>
    <sheet name="GD demi fond pgx" sheetId="9" r:id="rId9"/>
    <sheet name="Fond" sheetId="10" r:id="rId10"/>
    <sheet name="Genéral" sheetId="11" r:id="rId11"/>
    <sheet name="Meilleure colonie" sheetId="12" r:id="rId12"/>
  </sheets>
  <definedNames/>
  <calcPr fullCalcOnLoad="1"/>
</workbook>
</file>

<file path=xl/sharedStrings.xml><?xml version="1.0" encoding="utf-8"?>
<sst xmlns="http://schemas.openxmlformats.org/spreadsheetml/2006/main" count="875" uniqueCount="137">
  <si>
    <t>Noms</t>
  </si>
  <si>
    <t>Localité</t>
  </si>
  <si>
    <t xml:space="preserve">Nb </t>
  </si>
  <si>
    <t>Coeff 1</t>
  </si>
  <si>
    <t>Coeff2</t>
  </si>
  <si>
    <t>Coeff3</t>
  </si>
  <si>
    <t>Coeff4</t>
  </si>
  <si>
    <t>Points</t>
  </si>
  <si>
    <t>Coeff Tot.</t>
  </si>
  <si>
    <t>Coeff 5</t>
  </si>
  <si>
    <t>Coeff6</t>
  </si>
  <si>
    <t>Coeff7</t>
  </si>
  <si>
    <t>Coeff8</t>
  </si>
  <si>
    <t>Marsille Hadrien</t>
  </si>
  <si>
    <t>Ophain</t>
  </si>
  <si>
    <t>BW</t>
  </si>
  <si>
    <t>Deman-Lefour</t>
  </si>
  <si>
    <t>Ht</t>
  </si>
  <si>
    <t>Labuissière</t>
  </si>
  <si>
    <t>Esmanne Eddy</t>
  </si>
  <si>
    <t>Forchies</t>
  </si>
  <si>
    <t>Lachapelle Henri</t>
  </si>
  <si>
    <t>Goutroux</t>
  </si>
  <si>
    <t>Harchies Christian</t>
  </si>
  <si>
    <t>Warchin</t>
  </si>
  <si>
    <t>Haelterman Jean</t>
  </si>
  <si>
    <t>Houdeng-Aimeries</t>
  </si>
  <si>
    <t>Vandemeulebroecke Carlos</t>
  </si>
  <si>
    <t>St Léger</t>
  </si>
  <si>
    <t>Vandemeulebroucke Carlos</t>
  </si>
  <si>
    <t>Vandemeulebroecke Xavier</t>
  </si>
  <si>
    <t>Evregnies</t>
  </si>
  <si>
    <t xml:space="preserve">Vandemeulebroecke Carlos </t>
  </si>
  <si>
    <t>Goemare Jose et Gustave</t>
  </si>
  <si>
    <t>Havinnes</t>
  </si>
  <si>
    <t xml:space="preserve"> Havinnes</t>
  </si>
  <si>
    <t>Leturcq-Duponchelle</t>
  </si>
  <si>
    <t>Wadelincourt</t>
  </si>
  <si>
    <t>Harchies Cyril</t>
  </si>
  <si>
    <t xml:space="preserve">Marit Christophe </t>
  </si>
  <si>
    <t>Corroy Le Grand</t>
  </si>
  <si>
    <t>Marit Christophe</t>
  </si>
  <si>
    <t>Dupuis P et A</t>
  </si>
  <si>
    <t>Thirimont</t>
  </si>
  <si>
    <t>Rochart Roger</t>
  </si>
  <si>
    <t>Quevaucamps</t>
  </si>
  <si>
    <t>Casaert Maurice Fils</t>
  </si>
  <si>
    <t>Néchin</t>
  </si>
  <si>
    <t>Pippers Yvon</t>
  </si>
  <si>
    <t>Tournai</t>
  </si>
  <si>
    <t>Goffin Daniel</t>
  </si>
  <si>
    <t>Bouffioulx</t>
  </si>
  <si>
    <t>Coesens-Liemans</t>
  </si>
  <si>
    <t>Braine-Le-Comte</t>
  </si>
  <si>
    <t>Lanoy Medhi</t>
  </si>
  <si>
    <t>Thuin</t>
  </si>
  <si>
    <t>Capelle Marc</t>
  </si>
  <si>
    <t>Baudour</t>
  </si>
  <si>
    <t>Bourlard P et F</t>
  </si>
  <si>
    <t>Harveng</t>
  </si>
  <si>
    <t>Metens Jean-Paul</t>
  </si>
  <si>
    <t>Virginal</t>
  </si>
  <si>
    <t>Murez-Marichal</t>
  </si>
  <si>
    <t>Francois-Delporte</t>
  </si>
  <si>
    <t>Baert-Debusschere</t>
  </si>
  <si>
    <t>Ere</t>
  </si>
  <si>
    <t>Creteur Alain</t>
  </si>
  <si>
    <t>Amougies</t>
  </si>
  <si>
    <t xml:space="preserve">Creteur Alain </t>
  </si>
  <si>
    <t>Senzée J-P</t>
  </si>
  <si>
    <t>Bracquegnies</t>
  </si>
  <si>
    <t>Bracqugnies</t>
  </si>
  <si>
    <t>Goethals Luc</t>
  </si>
  <si>
    <t>Villers-Perwin</t>
  </si>
  <si>
    <t>Palm J-P et Yvette</t>
  </si>
  <si>
    <t>Braine L'Alleud</t>
  </si>
  <si>
    <t xml:space="preserve">Palm J-P et Yvette </t>
  </si>
  <si>
    <t>Général</t>
  </si>
  <si>
    <t>Vit  V</t>
  </si>
  <si>
    <t>Y</t>
  </si>
  <si>
    <t>P</t>
  </si>
  <si>
    <t>1/2 V</t>
  </si>
  <si>
    <t xml:space="preserve">Y </t>
  </si>
  <si>
    <t>Gd 1/2 V</t>
  </si>
  <si>
    <t>Fond</t>
  </si>
  <si>
    <t>T1</t>
  </si>
  <si>
    <t>T2</t>
  </si>
  <si>
    <t>T3</t>
  </si>
  <si>
    <t>T4</t>
  </si>
  <si>
    <t>Prov</t>
  </si>
  <si>
    <t>Vitesse Yearlings</t>
  </si>
  <si>
    <t>Pts</t>
  </si>
  <si>
    <t>Vitesse Pigeonneaux</t>
  </si>
  <si>
    <t>Demi-fond vieux</t>
  </si>
  <si>
    <t>Demi-Fond Yearlings</t>
  </si>
  <si>
    <t>Demi-fond PGX</t>
  </si>
  <si>
    <t>Grand demi-fond vieux</t>
  </si>
  <si>
    <t>Grand demi-fond Yearlings</t>
  </si>
  <si>
    <t>FOND</t>
  </si>
  <si>
    <t>Famille 3D</t>
  </si>
  <si>
    <t>Ghlin</t>
  </si>
  <si>
    <t>Longlez Willy</t>
  </si>
  <si>
    <t>Kain</t>
  </si>
  <si>
    <t>Claes F et S</t>
  </si>
  <si>
    <t>Taintignies</t>
  </si>
  <si>
    <t>Mirabelle Adrien</t>
  </si>
  <si>
    <t>Mirabelle Hadrien</t>
  </si>
  <si>
    <t>Palm Jp et Yvette</t>
  </si>
  <si>
    <t>Coesens -Liemans</t>
  </si>
  <si>
    <t>Senzée Jean-Pierre</t>
  </si>
  <si>
    <t>Dupuis Patrick et Aline</t>
  </si>
  <si>
    <t>Goemare José et Gustave</t>
  </si>
  <si>
    <t>Pipers Yvon</t>
  </si>
  <si>
    <t>Créteur Alain</t>
  </si>
  <si>
    <t>Delporte Francois</t>
  </si>
  <si>
    <t>Metens Jean-Pol</t>
  </si>
  <si>
    <t>Baert-Debuschere</t>
  </si>
  <si>
    <t>Bourlard P&amp;F</t>
  </si>
  <si>
    <t>Morin Ernest</t>
  </si>
  <si>
    <t>Vercaigne Marcel</t>
  </si>
  <si>
    <t>Verspreet</t>
  </si>
  <si>
    <t>Grumiau-Debacker</t>
  </si>
  <si>
    <t>Suppl.</t>
  </si>
  <si>
    <t>Cat.</t>
  </si>
  <si>
    <t>1er /</t>
  </si>
  <si>
    <t xml:space="preserve">Meilleure </t>
  </si>
  <si>
    <t>Colonie</t>
  </si>
  <si>
    <t>Champion</t>
  </si>
  <si>
    <t>Vitesse Vieux</t>
  </si>
  <si>
    <t>EPR</t>
  </si>
  <si>
    <t>PROV</t>
  </si>
  <si>
    <t>Championnat</t>
  </si>
  <si>
    <t>2er marqués</t>
  </si>
  <si>
    <t>EPR et Prov</t>
  </si>
  <si>
    <t>Lauréats As</t>
  </si>
  <si>
    <t>Général deux premiers marqués</t>
  </si>
  <si>
    <t>Grand Demi-fond PGX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</si>
</sst>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6"/>
  <sheetViews>
    <sheetView tabSelected="1" zoomScalePageLayoutView="0" workbookViewId="0" topLeftCell="A22">
      <selection activeCell="A35" sqref="A35"/>
    </sheetView>
  </sheetViews>
  <sheetFormatPr defaultColWidth="11.421875" defaultRowHeight="15"/>
  <cols>
    <col min="1" max="1" width="25.57421875" style="0" customWidth="1"/>
    <col min="2" max="4" width="5.7109375" style="0" customWidth="1"/>
    <col min="5" max="5" width="15.57421875" style="0" customWidth="1"/>
    <col min="6" max="6" width="5.00390625" style="0" hidden="1" customWidth="1"/>
    <col min="7" max="8" width="4.00390625" style="0" hidden="1" customWidth="1"/>
    <col min="9" max="9" width="12.00390625" style="0" hidden="1" customWidth="1"/>
    <col min="10" max="10" width="5.00390625" style="0" hidden="1" customWidth="1"/>
    <col min="11" max="12" width="3.00390625" style="0" hidden="1" customWidth="1"/>
    <col min="13" max="13" width="6.8515625" style="0" hidden="1" customWidth="1"/>
    <col min="14" max="14" width="5.00390625" style="0" hidden="1" customWidth="1"/>
    <col min="15" max="16" width="4.00390625" style="0" hidden="1" customWidth="1"/>
    <col min="17" max="17" width="12.00390625" style="0" hidden="1" customWidth="1"/>
    <col min="18" max="18" width="5.00390625" style="0" hidden="1" customWidth="1"/>
    <col min="19" max="20" width="4.00390625" style="0" hidden="1" customWidth="1"/>
    <col min="21" max="21" width="12.00390625" style="0" hidden="1" customWidth="1"/>
    <col min="22" max="24" width="4.00390625" style="0" hidden="1" customWidth="1"/>
    <col min="25" max="25" width="12.00390625" style="0" hidden="1" customWidth="1"/>
    <col min="26" max="26" width="4.00390625" style="0" hidden="1" customWidth="1"/>
    <col min="27" max="28" width="3.00390625" style="0" hidden="1" customWidth="1"/>
    <col min="29" max="29" width="12.00390625" style="0" hidden="1" customWidth="1"/>
    <col min="30" max="30" width="4.00390625" style="0" hidden="1" customWidth="1"/>
    <col min="31" max="32" width="3.00390625" style="0" hidden="1" customWidth="1"/>
    <col min="33" max="33" width="12.00390625" style="0" hidden="1" customWidth="1"/>
    <col min="34" max="34" width="4.00390625" style="0" hidden="1" customWidth="1"/>
    <col min="35" max="35" width="3.00390625" style="0" hidden="1" customWidth="1"/>
    <col min="36" max="36" width="6.421875" style="0" hidden="1" customWidth="1"/>
    <col min="37" max="37" width="9.140625" style="0" hidden="1" customWidth="1"/>
    <col min="38" max="38" width="3.57421875" style="0" customWidth="1"/>
    <col min="39" max="39" width="9.00390625" style="0" customWidth="1"/>
  </cols>
  <sheetData>
    <row r="2" spans="1:39" ht="15">
      <c r="A2" t="s">
        <v>128</v>
      </c>
      <c r="AL2" t="s">
        <v>91</v>
      </c>
      <c r="AM2" t="s">
        <v>8</v>
      </c>
    </row>
    <row r="3" spans="1:39" ht="15">
      <c r="A3" s="1" t="s">
        <v>0</v>
      </c>
      <c r="B3" s="1"/>
      <c r="C3" s="1" t="s">
        <v>129</v>
      </c>
      <c r="D3" s="1" t="s">
        <v>89</v>
      </c>
      <c r="E3" s="1" t="s">
        <v>1</v>
      </c>
      <c r="F3" s="1" t="s">
        <v>2</v>
      </c>
      <c r="G3" s="1">
        <v>1</v>
      </c>
      <c r="H3" s="1">
        <v>2</v>
      </c>
      <c r="I3" s="1" t="s">
        <v>3</v>
      </c>
      <c r="J3" s="1" t="s">
        <v>2</v>
      </c>
      <c r="K3" s="1">
        <v>1</v>
      </c>
      <c r="L3" s="1">
        <v>2</v>
      </c>
      <c r="M3" s="1" t="s">
        <v>4</v>
      </c>
      <c r="N3" s="1" t="s">
        <v>2</v>
      </c>
      <c r="O3" s="1">
        <v>1</v>
      </c>
      <c r="P3" s="1">
        <v>2</v>
      </c>
      <c r="Q3" s="1" t="s">
        <v>5</v>
      </c>
      <c r="R3" s="1" t="s">
        <v>2</v>
      </c>
      <c r="S3" s="1">
        <v>1</v>
      </c>
      <c r="T3" s="1">
        <v>2</v>
      </c>
      <c r="U3" s="1" t="s">
        <v>6</v>
      </c>
      <c r="V3" s="1" t="s">
        <v>2</v>
      </c>
      <c r="W3" s="1">
        <v>1</v>
      </c>
      <c r="X3" s="1">
        <v>2</v>
      </c>
      <c r="Y3" s="1" t="s">
        <v>9</v>
      </c>
      <c r="Z3" s="1" t="s">
        <v>2</v>
      </c>
      <c r="AA3" s="1">
        <v>1</v>
      </c>
      <c r="AB3" s="1">
        <v>2</v>
      </c>
      <c r="AC3" s="1" t="s">
        <v>10</v>
      </c>
      <c r="AD3" s="1" t="s">
        <v>2</v>
      </c>
      <c r="AE3" s="1">
        <v>1</v>
      </c>
      <c r="AF3" s="1">
        <v>2</v>
      </c>
      <c r="AG3" s="1" t="s">
        <v>11</v>
      </c>
      <c r="AH3" s="1" t="s">
        <v>2</v>
      </c>
      <c r="AI3" s="1">
        <v>1</v>
      </c>
      <c r="AJ3" s="1">
        <v>2</v>
      </c>
      <c r="AK3" s="1" t="s">
        <v>12</v>
      </c>
      <c r="AL3" s="1"/>
      <c r="AM3" s="1"/>
    </row>
    <row r="4" spans="1:3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 t="s">
        <v>21</v>
      </c>
      <c r="B5" s="1" t="s">
        <v>17</v>
      </c>
      <c r="C5" s="13">
        <v>1</v>
      </c>
      <c r="D5" s="13">
        <v>1</v>
      </c>
      <c r="E5" s="1" t="s">
        <v>22</v>
      </c>
      <c r="F5" s="1">
        <v>602</v>
      </c>
      <c r="G5" s="1">
        <v>7</v>
      </c>
      <c r="H5" s="1">
        <v>21</v>
      </c>
      <c r="I5" s="6">
        <f aca="true" t="shared" si="0" ref="I5:I26">((G5+H5)*100)/F5</f>
        <v>4.651162790697675</v>
      </c>
      <c r="J5" s="1">
        <v>604</v>
      </c>
      <c r="K5" s="1">
        <v>4</v>
      </c>
      <c r="L5" s="1">
        <v>1</v>
      </c>
      <c r="M5" s="6">
        <f aca="true" t="shared" si="1" ref="M5:M24">((K5+L5)*100)/J5</f>
        <v>0.8278145695364238</v>
      </c>
      <c r="N5" s="1">
        <v>1389</v>
      </c>
      <c r="O5" s="1">
        <v>9</v>
      </c>
      <c r="P5" s="1">
        <v>27</v>
      </c>
      <c r="Q5" s="6">
        <f aca="true" t="shared" si="2" ref="Q5:Q18">((O5+P5)*100)/N5</f>
        <v>2.591792656587473</v>
      </c>
      <c r="R5" s="1">
        <v>991</v>
      </c>
      <c r="S5" s="1">
        <v>25</v>
      </c>
      <c r="T5" s="1">
        <v>44</v>
      </c>
      <c r="U5" s="6">
        <f aca="true" t="shared" si="3" ref="U5:U17">((S5+T5)*100)/R5</f>
        <v>6.962663975782038</v>
      </c>
      <c r="V5" s="1">
        <v>596</v>
      </c>
      <c r="W5" s="1">
        <v>2</v>
      </c>
      <c r="X5" s="1">
        <v>10</v>
      </c>
      <c r="Y5" s="6">
        <f aca="true" t="shared" si="4" ref="Y5:Y17">((W5+X5)*100)/V5</f>
        <v>2.0134228187919465</v>
      </c>
      <c r="Z5" s="1">
        <v>603</v>
      </c>
      <c r="AA5" s="1">
        <v>3</v>
      </c>
      <c r="AB5" s="1">
        <v>1</v>
      </c>
      <c r="AC5" s="6">
        <f aca="true" t="shared" si="5" ref="AC5:AC17">((AA5+AB5)*100)/Z5</f>
        <v>0.6633499170812603</v>
      </c>
      <c r="AD5" s="1">
        <v>427</v>
      </c>
      <c r="AE5" s="1">
        <v>5</v>
      </c>
      <c r="AF5" s="1">
        <v>15</v>
      </c>
      <c r="AG5" s="6">
        <f aca="true" t="shared" si="6" ref="AG5:AG17">((AE5+AF5)*100)/AD5</f>
        <v>4.68384074941452</v>
      </c>
      <c r="AH5" s="1">
        <v>437</v>
      </c>
      <c r="AI5" s="1">
        <v>6</v>
      </c>
      <c r="AJ5" s="1">
        <v>9</v>
      </c>
      <c r="AK5" s="6">
        <f aca="true" t="shared" si="7" ref="AK5:AK17">((AI5+AJ5)*100)/AH5</f>
        <v>3.4324942791762014</v>
      </c>
      <c r="AL5" s="1">
        <v>16</v>
      </c>
      <c r="AM5" s="6">
        <f aca="true" t="shared" si="8" ref="AM5:AM26">I5+M5+Q5+U5+Y5+AC5+AG5+AK5</f>
        <v>25.826541757067535</v>
      </c>
    </row>
    <row r="6" spans="1:39" ht="15">
      <c r="A6" s="1" t="s">
        <v>54</v>
      </c>
      <c r="B6" s="1" t="s">
        <v>17</v>
      </c>
      <c r="C6" s="13">
        <v>2</v>
      </c>
      <c r="D6" s="1">
        <v>2</v>
      </c>
      <c r="E6" s="1" t="s">
        <v>55</v>
      </c>
      <c r="F6" s="1">
        <v>302</v>
      </c>
      <c r="G6" s="1">
        <v>6</v>
      </c>
      <c r="H6" s="1">
        <v>12</v>
      </c>
      <c r="I6" s="6">
        <f t="shared" si="0"/>
        <v>5.960264900662252</v>
      </c>
      <c r="J6" s="1">
        <v>1413</v>
      </c>
      <c r="K6" s="1">
        <v>48</v>
      </c>
      <c r="L6" s="1">
        <v>4</v>
      </c>
      <c r="M6" s="6">
        <f t="shared" si="1"/>
        <v>3.6801132342533616</v>
      </c>
      <c r="N6" s="1">
        <v>711</v>
      </c>
      <c r="O6" s="1">
        <v>12</v>
      </c>
      <c r="P6" s="1">
        <v>5</v>
      </c>
      <c r="Q6" s="6">
        <f t="shared" si="2"/>
        <v>2.390998593530239</v>
      </c>
      <c r="R6" s="1">
        <v>596</v>
      </c>
      <c r="S6" s="1">
        <v>22</v>
      </c>
      <c r="T6" s="1">
        <v>9</v>
      </c>
      <c r="U6" s="6">
        <f t="shared" si="3"/>
        <v>5.201342281879195</v>
      </c>
      <c r="V6" s="1">
        <v>245</v>
      </c>
      <c r="W6" s="1">
        <v>1</v>
      </c>
      <c r="X6" s="1">
        <v>18</v>
      </c>
      <c r="Y6" s="6">
        <f t="shared" si="4"/>
        <v>7.755102040816326</v>
      </c>
      <c r="Z6" s="1">
        <v>219</v>
      </c>
      <c r="AA6" s="1">
        <v>3</v>
      </c>
      <c r="AB6" s="1">
        <v>16</v>
      </c>
      <c r="AC6" s="6">
        <f t="shared" si="5"/>
        <v>8.67579908675799</v>
      </c>
      <c r="AD6" s="1">
        <v>206</v>
      </c>
      <c r="AE6" s="1">
        <v>1</v>
      </c>
      <c r="AF6" s="1">
        <v>6</v>
      </c>
      <c r="AG6" s="6">
        <f t="shared" si="6"/>
        <v>3.3980582524271843</v>
      </c>
      <c r="AH6" s="1">
        <v>437</v>
      </c>
      <c r="AI6" s="1">
        <v>17</v>
      </c>
      <c r="AJ6" s="1">
        <v>23</v>
      </c>
      <c r="AK6" s="6">
        <f t="shared" si="7"/>
        <v>9.153318077803204</v>
      </c>
      <c r="AL6" s="1">
        <v>16</v>
      </c>
      <c r="AM6" s="6">
        <f t="shared" si="8"/>
        <v>46.214996468129755</v>
      </c>
    </row>
    <row r="7" spans="1:39" ht="15">
      <c r="A7" s="1" t="s">
        <v>56</v>
      </c>
      <c r="B7" s="1" t="s">
        <v>17</v>
      </c>
      <c r="C7" s="13">
        <v>3</v>
      </c>
      <c r="D7" s="1">
        <v>3</v>
      </c>
      <c r="E7" s="1" t="s">
        <v>57</v>
      </c>
      <c r="F7" s="1">
        <v>212</v>
      </c>
      <c r="G7" s="1">
        <v>4</v>
      </c>
      <c r="H7" s="1">
        <v>3</v>
      </c>
      <c r="I7" s="6">
        <f t="shared" si="0"/>
        <v>3.30188679245283</v>
      </c>
      <c r="J7" s="1">
        <v>617</v>
      </c>
      <c r="K7" s="1">
        <v>22</v>
      </c>
      <c r="L7" s="1">
        <v>45</v>
      </c>
      <c r="M7" s="6">
        <f t="shared" si="1"/>
        <v>10.85899513776337</v>
      </c>
      <c r="N7" s="1">
        <v>572</v>
      </c>
      <c r="O7" s="1">
        <v>18</v>
      </c>
      <c r="P7" s="1">
        <v>10</v>
      </c>
      <c r="Q7" s="6">
        <f t="shared" si="2"/>
        <v>4.895104895104895</v>
      </c>
      <c r="R7" s="1">
        <v>473</v>
      </c>
      <c r="S7" s="1">
        <v>20</v>
      </c>
      <c r="T7" s="1">
        <v>13</v>
      </c>
      <c r="U7" s="6">
        <f t="shared" si="3"/>
        <v>6.976744186046512</v>
      </c>
      <c r="V7" s="1">
        <v>207</v>
      </c>
      <c r="W7" s="1">
        <v>1</v>
      </c>
      <c r="X7" s="1">
        <v>6</v>
      </c>
      <c r="Y7" s="6">
        <f t="shared" si="4"/>
        <v>3.3816425120772946</v>
      </c>
      <c r="Z7" s="1">
        <v>396</v>
      </c>
      <c r="AA7" s="1">
        <v>11</v>
      </c>
      <c r="AB7" s="1">
        <v>18</v>
      </c>
      <c r="AC7" s="6">
        <f t="shared" si="5"/>
        <v>7.3232323232323235</v>
      </c>
      <c r="AD7" s="1">
        <v>304</v>
      </c>
      <c r="AE7" s="1">
        <v>8</v>
      </c>
      <c r="AF7" s="1">
        <v>1</v>
      </c>
      <c r="AG7" s="6">
        <f t="shared" si="6"/>
        <v>2.960526315789474</v>
      </c>
      <c r="AH7" s="1">
        <v>339</v>
      </c>
      <c r="AI7" s="1">
        <v>13</v>
      </c>
      <c r="AJ7" s="1">
        <v>17</v>
      </c>
      <c r="AK7" s="6">
        <f t="shared" si="7"/>
        <v>8.849557522123893</v>
      </c>
      <c r="AL7" s="1">
        <v>16</v>
      </c>
      <c r="AM7" s="6">
        <f t="shared" si="8"/>
        <v>48.547689684590594</v>
      </c>
    </row>
    <row r="8" spans="1:39" ht="15">
      <c r="A8" s="1" t="s">
        <v>99</v>
      </c>
      <c r="B8" s="1" t="s">
        <v>17</v>
      </c>
      <c r="C8" s="13">
        <v>4</v>
      </c>
      <c r="D8" s="1">
        <v>4</v>
      </c>
      <c r="E8" s="1" t="s">
        <v>100</v>
      </c>
      <c r="F8" s="1">
        <v>119</v>
      </c>
      <c r="G8" s="1">
        <v>2</v>
      </c>
      <c r="H8" s="1">
        <v>4</v>
      </c>
      <c r="I8" s="1">
        <f t="shared" si="0"/>
        <v>5.042016806722689</v>
      </c>
      <c r="J8" s="1">
        <v>202</v>
      </c>
      <c r="K8" s="1">
        <v>8</v>
      </c>
      <c r="L8" s="1">
        <v>23</v>
      </c>
      <c r="M8" s="6">
        <f t="shared" si="1"/>
        <v>15.346534653465346</v>
      </c>
      <c r="N8" s="1">
        <v>232</v>
      </c>
      <c r="O8" s="1">
        <v>4</v>
      </c>
      <c r="P8" s="1">
        <v>1</v>
      </c>
      <c r="Q8" s="1">
        <f t="shared" si="2"/>
        <v>2.1551724137931036</v>
      </c>
      <c r="R8" s="1">
        <v>254</v>
      </c>
      <c r="S8" s="1">
        <v>26</v>
      </c>
      <c r="T8" s="1">
        <v>12</v>
      </c>
      <c r="U8" s="1">
        <f t="shared" si="3"/>
        <v>14.960629921259843</v>
      </c>
      <c r="V8" s="1">
        <v>138</v>
      </c>
      <c r="W8" s="1">
        <v>1</v>
      </c>
      <c r="X8" s="1">
        <v>14</v>
      </c>
      <c r="Y8" s="1">
        <f t="shared" si="4"/>
        <v>10.869565217391305</v>
      </c>
      <c r="Z8" s="1">
        <v>268</v>
      </c>
      <c r="AA8" s="1">
        <v>11</v>
      </c>
      <c r="AB8" s="1">
        <v>2</v>
      </c>
      <c r="AC8" s="1">
        <f t="shared" si="5"/>
        <v>4.850746268656716</v>
      </c>
      <c r="AD8" s="1">
        <v>183</v>
      </c>
      <c r="AE8" s="1">
        <v>32</v>
      </c>
      <c r="AF8" s="1">
        <v>1</v>
      </c>
      <c r="AG8" s="1">
        <f t="shared" si="6"/>
        <v>18.0327868852459</v>
      </c>
      <c r="AH8" s="1">
        <v>210</v>
      </c>
      <c r="AI8" s="1">
        <v>3</v>
      </c>
      <c r="AJ8" s="1">
        <v>1</v>
      </c>
      <c r="AK8" s="1">
        <f t="shared" si="7"/>
        <v>1.9047619047619047</v>
      </c>
      <c r="AL8" s="1">
        <v>16</v>
      </c>
      <c r="AM8" s="1">
        <f t="shared" si="8"/>
        <v>73.1622140712968</v>
      </c>
    </row>
    <row r="9" spans="1:39" ht="15">
      <c r="A9" s="1" t="s">
        <v>76</v>
      </c>
      <c r="B9" s="1" t="s">
        <v>15</v>
      </c>
      <c r="C9" s="13">
        <v>5</v>
      </c>
      <c r="D9" s="13">
        <v>1</v>
      </c>
      <c r="E9" s="1" t="s">
        <v>75</v>
      </c>
      <c r="F9" s="1">
        <v>317</v>
      </c>
      <c r="G9" s="1">
        <v>25</v>
      </c>
      <c r="H9" s="1">
        <v>48</v>
      </c>
      <c r="I9" s="6">
        <f t="shared" si="0"/>
        <v>23.028391167192428</v>
      </c>
      <c r="J9" s="1">
        <v>235</v>
      </c>
      <c r="K9" s="1">
        <v>1</v>
      </c>
      <c r="L9" s="1">
        <v>20</v>
      </c>
      <c r="M9" s="6">
        <f t="shared" si="1"/>
        <v>8.936170212765957</v>
      </c>
      <c r="N9" s="1">
        <v>722</v>
      </c>
      <c r="O9" s="1">
        <v>122</v>
      </c>
      <c r="P9" s="1">
        <v>16</v>
      </c>
      <c r="Q9" s="6">
        <f t="shared" si="2"/>
        <v>19.113573407202217</v>
      </c>
      <c r="R9" s="1">
        <v>317</v>
      </c>
      <c r="S9" s="1">
        <v>47</v>
      </c>
      <c r="T9" s="1">
        <v>4</v>
      </c>
      <c r="U9" s="6">
        <f t="shared" si="3"/>
        <v>16.08832807570978</v>
      </c>
      <c r="V9" s="1">
        <v>227</v>
      </c>
      <c r="W9" s="1">
        <v>1</v>
      </c>
      <c r="X9" s="1">
        <v>15</v>
      </c>
      <c r="Y9" s="6">
        <f t="shared" si="4"/>
        <v>7.048458149779735</v>
      </c>
      <c r="Z9" s="1">
        <v>164</v>
      </c>
      <c r="AA9" s="1">
        <v>5</v>
      </c>
      <c r="AB9" s="1">
        <v>9</v>
      </c>
      <c r="AC9" s="6">
        <f t="shared" si="5"/>
        <v>8.536585365853659</v>
      </c>
      <c r="AD9" s="1">
        <v>107</v>
      </c>
      <c r="AE9" s="1">
        <v>24</v>
      </c>
      <c r="AF9" s="1">
        <v>2</v>
      </c>
      <c r="AG9" s="6">
        <f t="shared" si="6"/>
        <v>24.299065420560748</v>
      </c>
      <c r="AH9" s="1">
        <v>227</v>
      </c>
      <c r="AI9" s="1">
        <v>30</v>
      </c>
      <c r="AJ9" s="1">
        <v>4</v>
      </c>
      <c r="AK9" s="6">
        <f t="shared" si="7"/>
        <v>14.977973568281937</v>
      </c>
      <c r="AL9" s="1">
        <v>16</v>
      </c>
      <c r="AM9" s="6">
        <f t="shared" si="8"/>
        <v>122.02854536734645</v>
      </c>
    </row>
    <row r="10" spans="1:39" ht="15">
      <c r="A10" s="1" t="s">
        <v>36</v>
      </c>
      <c r="B10" s="1" t="s">
        <v>17</v>
      </c>
      <c r="C10" s="13">
        <v>6</v>
      </c>
      <c r="D10" s="1">
        <v>5</v>
      </c>
      <c r="E10" s="1" t="s">
        <v>37</v>
      </c>
      <c r="F10" s="1">
        <v>149</v>
      </c>
      <c r="G10" s="1">
        <v>7</v>
      </c>
      <c r="H10" s="1">
        <v>2</v>
      </c>
      <c r="I10" s="6">
        <f t="shared" si="0"/>
        <v>6.040268456375839</v>
      </c>
      <c r="J10" s="1">
        <v>776</v>
      </c>
      <c r="K10" s="1">
        <v>75</v>
      </c>
      <c r="L10" s="1">
        <v>39</v>
      </c>
      <c r="M10" s="6">
        <f t="shared" si="1"/>
        <v>14.690721649484535</v>
      </c>
      <c r="N10" s="1">
        <v>1072</v>
      </c>
      <c r="O10" s="1">
        <v>176</v>
      </c>
      <c r="P10" s="1">
        <v>22</v>
      </c>
      <c r="Q10" s="6">
        <f t="shared" si="2"/>
        <v>18.470149253731343</v>
      </c>
      <c r="R10" s="1">
        <v>595</v>
      </c>
      <c r="S10" s="1">
        <v>55</v>
      </c>
      <c r="T10" s="1">
        <v>56</v>
      </c>
      <c r="U10" s="6">
        <f t="shared" si="3"/>
        <v>18.65546218487395</v>
      </c>
      <c r="V10" s="1">
        <v>288</v>
      </c>
      <c r="W10" s="1">
        <v>4</v>
      </c>
      <c r="X10" s="1">
        <v>47</v>
      </c>
      <c r="Y10" s="6">
        <f t="shared" si="4"/>
        <v>17.708333333333332</v>
      </c>
      <c r="Z10" s="1">
        <v>354</v>
      </c>
      <c r="AA10" s="1">
        <v>39</v>
      </c>
      <c r="AB10" s="1">
        <v>26</v>
      </c>
      <c r="AC10" s="6">
        <f t="shared" si="5"/>
        <v>18.361581920903955</v>
      </c>
      <c r="AD10" s="1">
        <v>245</v>
      </c>
      <c r="AE10" s="1">
        <v>24</v>
      </c>
      <c r="AF10" s="1">
        <v>16</v>
      </c>
      <c r="AG10" s="6">
        <f t="shared" si="6"/>
        <v>16.3265306122449</v>
      </c>
      <c r="AH10" s="1">
        <v>186</v>
      </c>
      <c r="AI10" s="1">
        <v>9</v>
      </c>
      <c r="AJ10" s="1">
        <v>35</v>
      </c>
      <c r="AK10" s="6">
        <f t="shared" si="7"/>
        <v>23.655913978494624</v>
      </c>
      <c r="AL10" s="1">
        <v>16</v>
      </c>
      <c r="AM10" s="6">
        <f t="shared" si="8"/>
        <v>133.90896138944248</v>
      </c>
    </row>
    <row r="11" spans="1:39" ht="15">
      <c r="A11" s="1" t="s">
        <v>52</v>
      </c>
      <c r="B11" s="1" t="s">
        <v>17</v>
      </c>
      <c r="C11" s="13">
        <v>7</v>
      </c>
      <c r="D11" s="1">
        <v>6</v>
      </c>
      <c r="E11" s="1" t="s">
        <v>53</v>
      </c>
      <c r="F11" s="1">
        <v>1043</v>
      </c>
      <c r="G11" s="1">
        <v>18</v>
      </c>
      <c r="H11" s="1">
        <v>95</v>
      </c>
      <c r="I11" s="6">
        <f t="shared" si="0"/>
        <v>10.834132310642378</v>
      </c>
      <c r="J11" s="1">
        <v>589</v>
      </c>
      <c r="K11" s="1">
        <v>8</v>
      </c>
      <c r="L11" s="1">
        <v>44</v>
      </c>
      <c r="M11" s="6">
        <f t="shared" si="1"/>
        <v>8.828522920203735</v>
      </c>
      <c r="N11" s="1">
        <v>317</v>
      </c>
      <c r="O11" s="1">
        <v>33</v>
      </c>
      <c r="P11" s="1">
        <v>41</v>
      </c>
      <c r="Q11" s="6">
        <f t="shared" si="2"/>
        <v>23.34384858044164</v>
      </c>
      <c r="R11" s="1">
        <v>185</v>
      </c>
      <c r="S11" s="1">
        <v>22</v>
      </c>
      <c r="T11" s="1">
        <v>33</v>
      </c>
      <c r="U11" s="6">
        <f t="shared" si="3"/>
        <v>29.72972972972973</v>
      </c>
      <c r="V11" s="1">
        <v>237</v>
      </c>
      <c r="W11" s="1">
        <v>29</v>
      </c>
      <c r="X11" s="1">
        <v>32</v>
      </c>
      <c r="Y11" s="6">
        <f t="shared" si="4"/>
        <v>25.738396624472575</v>
      </c>
      <c r="Z11" s="1">
        <v>220</v>
      </c>
      <c r="AA11" s="1">
        <v>2</v>
      </c>
      <c r="AB11" s="1">
        <v>41</v>
      </c>
      <c r="AC11" s="6">
        <f t="shared" si="5"/>
        <v>19.545454545454547</v>
      </c>
      <c r="AD11" s="1">
        <v>258</v>
      </c>
      <c r="AE11" s="1">
        <v>15</v>
      </c>
      <c r="AF11" s="1">
        <v>60</v>
      </c>
      <c r="AG11" s="6">
        <f t="shared" si="6"/>
        <v>29.069767441860463</v>
      </c>
      <c r="AH11" s="1">
        <v>194</v>
      </c>
      <c r="AI11" s="1">
        <v>14</v>
      </c>
      <c r="AJ11" s="1">
        <v>27</v>
      </c>
      <c r="AK11" s="6">
        <f t="shared" si="7"/>
        <v>21.1340206185567</v>
      </c>
      <c r="AL11" s="1">
        <v>16</v>
      </c>
      <c r="AM11" s="6">
        <f t="shared" si="8"/>
        <v>168.22387277136175</v>
      </c>
    </row>
    <row r="12" spans="1:39" ht="15">
      <c r="A12" s="1" t="s">
        <v>62</v>
      </c>
      <c r="B12" s="1" t="s">
        <v>17</v>
      </c>
      <c r="C12" s="13">
        <v>8</v>
      </c>
      <c r="D12" s="1"/>
      <c r="E12" s="1" t="s">
        <v>37</v>
      </c>
      <c r="F12" s="1">
        <v>664</v>
      </c>
      <c r="G12" s="1">
        <v>34</v>
      </c>
      <c r="H12" s="1">
        <v>56</v>
      </c>
      <c r="I12" s="6">
        <f t="shared" si="0"/>
        <v>13.55421686746988</v>
      </c>
      <c r="J12" s="1">
        <v>405</v>
      </c>
      <c r="K12" s="1">
        <v>22</v>
      </c>
      <c r="L12" s="1">
        <v>88</v>
      </c>
      <c r="M12" s="6">
        <f t="shared" si="1"/>
        <v>27.160493827160494</v>
      </c>
      <c r="N12" s="1">
        <v>290</v>
      </c>
      <c r="O12" s="1">
        <v>55</v>
      </c>
      <c r="P12" s="1">
        <v>30</v>
      </c>
      <c r="Q12" s="6">
        <f t="shared" si="2"/>
        <v>29.310344827586206</v>
      </c>
      <c r="R12" s="1">
        <v>245</v>
      </c>
      <c r="S12" s="1">
        <v>14</v>
      </c>
      <c r="T12" s="1">
        <v>41</v>
      </c>
      <c r="U12" s="6">
        <f t="shared" si="3"/>
        <v>22.448979591836736</v>
      </c>
      <c r="V12" s="1">
        <v>179</v>
      </c>
      <c r="W12" s="1">
        <v>29</v>
      </c>
      <c r="X12" s="1">
        <v>13</v>
      </c>
      <c r="Y12" s="6">
        <f t="shared" si="4"/>
        <v>23.463687150837988</v>
      </c>
      <c r="Z12" s="1">
        <v>168</v>
      </c>
      <c r="AA12" s="1">
        <v>17</v>
      </c>
      <c r="AB12" s="1">
        <v>20</v>
      </c>
      <c r="AC12" s="6">
        <f t="shared" si="5"/>
        <v>22.023809523809526</v>
      </c>
      <c r="AD12" s="1">
        <v>154</v>
      </c>
      <c r="AE12" s="1">
        <v>10</v>
      </c>
      <c r="AF12" s="1">
        <v>15</v>
      </c>
      <c r="AG12" s="6">
        <f t="shared" si="6"/>
        <v>16.233766233766232</v>
      </c>
      <c r="AH12" s="1">
        <v>529</v>
      </c>
      <c r="AI12" s="1">
        <v>10</v>
      </c>
      <c r="AJ12" s="1">
        <v>67</v>
      </c>
      <c r="AK12" s="6">
        <f t="shared" si="7"/>
        <v>14.555765595463138</v>
      </c>
      <c r="AL12" s="1">
        <v>16</v>
      </c>
      <c r="AM12" s="6">
        <f t="shared" si="8"/>
        <v>168.75106361793019</v>
      </c>
    </row>
    <row r="13" spans="1:39" ht="15">
      <c r="A13" s="1" t="s">
        <v>39</v>
      </c>
      <c r="B13" s="1" t="s">
        <v>15</v>
      </c>
      <c r="C13" s="13">
        <v>9</v>
      </c>
      <c r="D13" s="1">
        <v>2</v>
      </c>
      <c r="E13" s="1" t="s">
        <v>40</v>
      </c>
      <c r="F13" s="1">
        <v>113</v>
      </c>
      <c r="G13" s="1">
        <v>28</v>
      </c>
      <c r="H13" s="1">
        <v>14</v>
      </c>
      <c r="I13" s="6">
        <f t="shared" si="0"/>
        <v>37.16814159292036</v>
      </c>
      <c r="J13" s="1">
        <v>348</v>
      </c>
      <c r="K13" s="1">
        <v>43</v>
      </c>
      <c r="L13" s="1">
        <v>54</v>
      </c>
      <c r="M13" s="6">
        <f t="shared" si="1"/>
        <v>27.873563218390803</v>
      </c>
      <c r="N13" s="1">
        <v>1227</v>
      </c>
      <c r="O13" s="1">
        <v>181</v>
      </c>
      <c r="P13" s="1">
        <v>51</v>
      </c>
      <c r="Q13" s="6">
        <f t="shared" si="2"/>
        <v>18.907905460472698</v>
      </c>
      <c r="R13" s="1">
        <v>1399</v>
      </c>
      <c r="S13" s="1">
        <v>301</v>
      </c>
      <c r="T13" s="1">
        <v>116</v>
      </c>
      <c r="U13" s="6">
        <f t="shared" si="3"/>
        <v>29.80700500357398</v>
      </c>
      <c r="V13" s="1">
        <v>148</v>
      </c>
      <c r="W13" s="1">
        <v>13</v>
      </c>
      <c r="X13" s="1">
        <v>28</v>
      </c>
      <c r="Y13" s="6">
        <f t="shared" si="4"/>
        <v>27.7027027027027</v>
      </c>
      <c r="Z13" s="1">
        <v>107</v>
      </c>
      <c r="AA13" s="1">
        <v>13</v>
      </c>
      <c r="AB13" s="1">
        <v>14</v>
      </c>
      <c r="AC13" s="6">
        <f t="shared" si="5"/>
        <v>25.233644859813083</v>
      </c>
      <c r="AD13" s="1">
        <v>139</v>
      </c>
      <c r="AE13" s="1">
        <v>26</v>
      </c>
      <c r="AF13" s="1">
        <v>25</v>
      </c>
      <c r="AG13" s="6">
        <f t="shared" si="6"/>
        <v>36.69064748201439</v>
      </c>
      <c r="AH13" s="1">
        <v>162</v>
      </c>
      <c r="AI13" s="1">
        <v>25</v>
      </c>
      <c r="AJ13" s="1">
        <v>24</v>
      </c>
      <c r="AK13" s="6">
        <f t="shared" si="7"/>
        <v>30.246913580246915</v>
      </c>
      <c r="AL13" s="1">
        <v>16</v>
      </c>
      <c r="AM13" s="6">
        <f t="shared" si="8"/>
        <v>233.6305239001349</v>
      </c>
    </row>
    <row r="14" spans="1:39" ht="15">
      <c r="A14" s="1" t="s">
        <v>69</v>
      </c>
      <c r="B14" s="1" t="s">
        <v>17</v>
      </c>
      <c r="C14" s="13">
        <v>10</v>
      </c>
      <c r="D14" s="1"/>
      <c r="E14" s="1" t="s">
        <v>70</v>
      </c>
      <c r="F14" s="1">
        <v>800</v>
      </c>
      <c r="G14" s="1">
        <v>46</v>
      </c>
      <c r="H14" s="1">
        <v>79</v>
      </c>
      <c r="I14" s="6">
        <f t="shared" si="0"/>
        <v>15.625</v>
      </c>
      <c r="J14" s="1">
        <v>559</v>
      </c>
      <c r="K14" s="1"/>
      <c r="L14" s="1">
        <v>78</v>
      </c>
      <c r="M14" s="6">
        <f t="shared" si="1"/>
        <v>13.953488372093023</v>
      </c>
      <c r="N14" s="1">
        <v>335</v>
      </c>
      <c r="O14" s="1">
        <v>36</v>
      </c>
      <c r="P14" s="1"/>
      <c r="Q14" s="6">
        <f t="shared" si="2"/>
        <v>10.746268656716419</v>
      </c>
      <c r="R14" s="1">
        <v>202</v>
      </c>
      <c r="S14" s="1">
        <v>4</v>
      </c>
      <c r="T14" s="1">
        <v>4</v>
      </c>
      <c r="U14" s="6">
        <f t="shared" si="3"/>
        <v>3.9603960396039604</v>
      </c>
      <c r="V14" s="1">
        <v>232</v>
      </c>
      <c r="W14" s="1">
        <v>33</v>
      </c>
      <c r="X14" s="1">
        <v>35</v>
      </c>
      <c r="Y14" s="6">
        <f t="shared" si="4"/>
        <v>29.310344827586206</v>
      </c>
      <c r="Z14" s="1">
        <v>254</v>
      </c>
      <c r="AA14" s="1">
        <v>8</v>
      </c>
      <c r="AB14" s="1">
        <v>32</v>
      </c>
      <c r="AC14" s="6">
        <f t="shared" si="5"/>
        <v>15.748031496062993</v>
      </c>
      <c r="AD14" s="1">
        <v>381</v>
      </c>
      <c r="AE14" s="1">
        <v>18</v>
      </c>
      <c r="AF14" s="1">
        <v>21</v>
      </c>
      <c r="AG14" s="6">
        <f t="shared" si="6"/>
        <v>10.236220472440944</v>
      </c>
      <c r="AH14" s="1">
        <v>268</v>
      </c>
      <c r="AI14" s="1">
        <v>19</v>
      </c>
      <c r="AJ14" s="1">
        <v>31</v>
      </c>
      <c r="AK14" s="6">
        <f t="shared" si="7"/>
        <v>18.65671641791045</v>
      </c>
      <c r="AL14" s="1">
        <v>14</v>
      </c>
      <c r="AM14" s="6">
        <f t="shared" si="8"/>
        <v>118.236466282414</v>
      </c>
    </row>
    <row r="15" spans="1:39" ht="15">
      <c r="A15" s="1" t="s">
        <v>42</v>
      </c>
      <c r="B15" s="1" t="s">
        <v>17</v>
      </c>
      <c r="C15" s="13">
        <v>11</v>
      </c>
      <c r="D15" s="1"/>
      <c r="E15" s="1" t="s">
        <v>43</v>
      </c>
      <c r="F15" s="1">
        <v>696</v>
      </c>
      <c r="G15" s="1">
        <v>67</v>
      </c>
      <c r="H15" s="1">
        <v>96</v>
      </c>
      <c r="I15" s="6">
        <f t="shared" si="0"/>
        <v>23.419540229885058</v>
      </c>
      <c r="J15" s="1">
        <v>213</v>
      </c>
      <c r="K15" s="1"/>
      <c r="L15" s="1">
        <v>13</v>
      </c>
      <c r="M15" s="6">
        <f t="shared" si="1"/>
        <v>6.103286384976526</v>
      </c>
      <c r="N15" s="1">
        <v>604</v>
      </c>
      <c r="O15" s="1">
        <v>52</v>
      </c>
      <c r="P15" s="1">
        <v>150</v>
      </c>
      <c r="Q15" s="6">
        <f t="shared" si="2"/>
        <v>33.443708609271525</v>
      </c>
      <c r="R15" s="1">
        <v>175</v>
      </c>
      <c r="S15" s="1">
        <v>23</v>
      </c>
      <c r="T15" s="1">
        <v>39</v>
      </c>
      <c r="U15" s="6">
        <f t="shared" si="3"/>
        <v>35.42857142857143</v>
      </c>
      <c r="V15" s="1">
        <v>711</v>
      </c>
      <c r="W15" s="1">
        <v>121</v>
      </c>
      <c r="X15" s="1">
        <v>136</v>
      </c>
      <c r="Y15" s="6">
        <f t="shared" si="4"/>
        <v>36.14627285513362</v>
      </c>
      <c r="Z15" s="1">
        <v>206</v>
      </c>
      <c r="AA15" s="1">
        <v>45</v>
      </c>
      <c r="AB15" s="1">
        <v>25</v>
      </c>
      <c r="AC15" s="6">
        <f t="shared" si="5"/>
        <v>33.980582524271846</v>
      </c>
      <c r="AD15" s="1">
        <v>437</v>
      </c>
      <c r="AE15" s="1">
        <v>69</v>
      </c>
      <c r="AF15" s="1">
        <v>58</v>
      </c>
      <c r="AG15" s="6">
        <f t="shared" si="6"/>
        <v>29.06178489702517</v>
      </c>
      <c r="AH15" s="1">
        <v>450</v>
      </c>
      <c r="AI15" s="1">
        <v>46</v>
      </c>
      <c r="AJ15" s="1"/>
      <c r="AK15" s="6">
        <f t="shared" si="7"/>
        <v>10.222222222222221</v>
      </c>
      <c r="AL15" s="1">
        <v>14</v>
      </c>
      <c r="AM15" s="6">
        <f t="shared" si="8"/>
        <v>207.8059691513574</v>
      </c>
    </row>
    <row r="16" spans="1:39" ht="15">
      <c r="A16" s="1" t="s">
        <v>13</v>
      </c>
      <c r="B16" s="1" t="s">
        <v>15</v>
      </c>
      <c r="C16" s="13">
        <v>12</v>
      </c>
      <c r="D16" s="1">
        <v>3</v>
      </c>
      <c r="E16" s="1" t="s">
        <v>14</v>
      </c>
      <c r="F16" s="1">
        <v>1043</v>
      </c>
      <c r="G16" s="1">
        <v>225</v>
      </c>
      <c r="H16" s="1">
        <v>241</v>
      </c>
      <c r="I16" s="6">
        <f t="shared" si="0"/>
        <v>44.67881112176414</v>
      </c>
      <c r="J16" s="1">
        <v>216</v>
      </c>
      <c r="K16" s="1">
        <v>52</v>
      </c>
      <c r="L16" s="1">
        <v>30</v>
      </c>
      <c r="M16" s="6">
        <f t="shared" si="1"/>
        <v>37.96296296296296</v>
      </c>
      <c r="N16" s="1">
        <v>919</v>
      </c>
      <c r="O16" s="1">
        <v>148</v>
      </c>
      <c r="P16" s="1">
        <v>207</v>
      </c>
      <c r="Q16" s="6">
        <f t="shared" si="2"/>
        <v>38.62894450489663</v>
      </c>
      <c r="R16" s="1">
        <v>1110</v>
      </c>
      <c r="S16" s="1">
        <v>31</v>
      </c>
      <c r="T16" s="1">
        <v>33</v>
      </c>
      <c r="U16" s="6">
        <f t="shared" si="3"/>
        <v>5.7657657657657655</v>
      </c>
      <c r="V16" s="1">
        <v>105</v>
      </c>
      <c r="W16" s="1">
        <v>22</v>
      </c>
      <c r="X16" s="1">
        <v>14</v>
      </c>
      <c r="Y16" s="6">
        <f t="shared" si="4"/>
        <v>34.285714285714285</v>
      </c>
      <c r="Z16" s="1">
        <v>490</v>
      </c>
      <c r="AA16" s="1"/>
      <c r="AB16" s="1">
        <v>13</v>
      </c>
      <c r="AC16" s="6">
        <f t="shared" si="5"/>
        <v>2.6530612244897958</v>
      </c>
      <c r="AD16" s="1">
        <v>128</v>
      </c>
      <c r="AE16" s="1"/>
      <c r="AF16" s="1">
        <v>4</v>
      </c>
      <c r="AG16" s="6">
        <f t="shared" si="6"/>
        <v>3.125</v>
      </c>
      <c r="AH16" s="1">
        <v>215</v>
      </c>
      <c r="AI16" s="1">
        <v>2</v>
      </c>
      <c r="AJ16" s="1"/>
      <c r="AK16" s="6">
        <f t="shared" si="7"/>
        <v>0.9302325581395349</v>
      </c>
      <c r="AL16" s="1">
        <v>13</v>
      </c>
      <c r="AM16" s="6">
        <f t="shared" si="8"/>
        <v>168.03049242373308</v>
      </c>
    </row>
    <row r="17" spans="1:39" ht="15">
      <c r="A17" s="1" t="s">
        <v>33</v>
      </c>
      <c r="B17" s="1" t="s">
        <v>17</v>
      </c>
      <c r="C17" s="1"/>
      <c r="D17" s="1"/>
      <c r="E17" s="1" t="s">
        <v>34</v>
      </c>
      <c r="F17" s="1">
        <v>201</v>
      </c>
      <c r="G17" s="1">
        <v>2</v>
      </c>
      <c r="H17" s="1">
        <v>27</v>
      </c>
      <c r="I17" s="6">
        <f t="shared" si="0"/>
        <v>14.427860696517413</v>
      </c>
      <c r="J17" s="1">
        <v>776</v>
      </c>
      <c r="K17" s="1">
        <v>1</v>
      </c>
      <c r="L17" s="1"/>
      <c r="M17" s="6">
        <f t="shared" si="1"/>
        <v>0.12886597938144329</v>
      </c>
      <c r="N17" s="1">
        <v>299</v>
      </c>
      <c r="O17" s="1"/>
      <c r="P17" s="1">
        <v>25</v>
      </c>
      <c r="Q17" s="6">
        <f t="shared" si="2"/>
        <v>8.361204013377927</v>
      </c>
      <c r="R17" s="1">
        <v>288</v>
      </c>
      <c r="S17" s="1">
        <v>11</v>
      </c>
      <c r="T17" s="1"/>
      <c r="U17" s="1">
        <f t="shared" si="3"/>
        <v>3.8194444444444446</v>
      </c>
      <c r="V17" s="1">
        <v>105</v>
      </c>
      <c r="W17" s="1">
        <v>1</v>
      </c>
      <c r="X17" s="1"/>
      <c r="Y17" s="6">
        <f t="shared" si="4"/>
        <v>0.9523809523809523</v>
      </c>
      <c r="Z17" s="1">
        <v>290</v>
      </c>
      <c r="AA17" s="1">
        <v>7</v>
      </c>
      <c r="AB17" s="1"/>
      <c r="AC17" s="6">
        <f t="shared" si="5"/>
        <v>2.413793103448276</v>
      </c>
      <c r="AD17" s="1">
        <v>245</v>
      </c>
      <c r="AE17" s="1">
        <v>6</v>
      </c>
      <c r="AF17" s="1"/>
      <c r="AG17" s="6">
        <f t="shared" si="6"/>
        <v>2.4489795918367347</v>
      </c>
      <c r="AH17" s="1">
        <v>193</v>
      </c>
      <c r="AI17" s="1">
        <v>9</v>
      </c>
      <c r="AJ17" s="1"/>
      <c r="AK17" s="6">
        <f t="shared" si="7"/>
        <v>4.66321243523316</v>
      </c>
      <c r="AL17" s="1">
        <v>9</v>
      </c>
      <c r="AM17" s="6">
        <f t="shared" si="8"/>
        <v>37.21574121662035</v>
      </c>
    </row>
    <row r="18" spans="1:39" ht="15">
      <c r="A18" s="1" t="s">
        <v>23</v>
      </c>
      <c r="B18" s="1" t="s">
        <v>17</v>
      </c>
      <c r="C18" s="1"/>
      <c r="D18" s="1"/>
      <c r="E18" s="1" t="s">
        <v>24</v>
      </c>
      <c r="F18" s="1">
        <v>201</v>
      </c>
      <c r="G18" s="1"/>
      <c r="H18" s="1">
        <v>5</v>
      </c>
      <c r="I18" s="6">
        <f t="shared" si="0"/>
        <v>2.487562189054726</v>
      </c>
      <c r="J18" s="1">
        <v>190</v>
      </c>
      <c r="K18" s="1">
        <v>24</v>
      </c>
      <c r="L18" s="1"/>
      <c r="M18" s="6">
        <f t="shared" si="1"/>
        <v>12.631578947368421</v>
      </c>
      <c r="N18" s="1">
        <v>280</v>
      </c>
      <c r="O18" s="1">
        <v>14</v>
      </c>
      <c r="P18" s="1"/>
      <c r="Q18" s="6">
        <f t="shared" si="2"/>
        <v>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v>3</v>
      </c>
      <c r="AM18" s="6">
        <f t="shared" si="8"/>
        <v>20.119141136423146</v>
      </c>
    </row>
    <row r="19" spans="1:39" ht="15">
      <c r="A19" s="1" t="s">
        <v>30</v>
      </c>
      <c r="B19" s="1" t="s">
        <v>17</v>
      </c>
      <c r="C19" s="1"/>
      <c r="D19" s="1"/>
      <c r="E19" s="1" t="s">
        <v>31</v>
      </c>
      <c r="F19" s="1">
        <v>178</v>
      </c>
      <c r="G19" s="1">
        <v>9</v>
      </c>
      <c r="H19" s="1">
        <v>17</v>
      </c>
      <c r="I19" s="6">
        <f t="shared" si="0"/>
        <v>14.606741573033707</v>
      </c>
      <c r="J19" s="1">
        <v>163</v>
      </c>
      <c r="K19" s="1">
        <v>38</v>
      </c>
      <c r="L19" s="1"/>
      <c r="M19" s="6">
        <f t="shared" si="1"/>
        <v>23.312883435582823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3</v>
      </c>
      <c r="AM19" s="6">
        <f t="shared" si="8"/>
        <v>37.91962500861653</v>
      </c>
    </row>
    <row r="20" spans="1:39" ht="15">
      <c r="A20" s="1" t="s">
        <v>32</v>
      </c>
      <c r="B20" s="1" t="s">
        <v>17</v>
      </c>
      <c r="C20" s="1"/>
      <c r="D20" s="1"/>
      <c r="E20" s="1" t="s">
        <v>28</v>
      </c>
      <c r="F20" s="1">
        <v>163</v>
      </c>
      <c r="G20" s="1">
        <v>25</v>
      </c>
      <c r="H20" s="1">
        <v>33</v>
      </c>
      <c r="I20" s="6">
        <f t="shared" si="0"/>
        <v>35.58282208588957</v>
      </c>
      <c r="J20" s="1">
        <v>280</v>
      </c>
      <c r="K20" s="1"/>
      <c r="L20" s="1">
        <v>21</v>
      </c>
      <c r="M20" s="6">
        <f t="shared" si="1"/>
        <v>7.5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v>3</v>
      </c>
      <c r="AM20" s="6">
        <f t="shared" si="8"/>
        <v>43.08282208588957</v>
      </c>
    </row>
    <row r="21" spans="1:39" ht="15">
      <c r="A21" s="1" t="s">
        <v>101</v>
      </c>
      <c r="B21" s="1" t="s">
        <v>17</v>
      </c>
      <c r="C21" s="1"/>
      <c r="D21" s="1"/>
      <c r="E21" s="1" t="s">
        <v>102</v>
      </c>
      <c r="F21" s="1">
        <v>201</v>
      </c>
      <c r="G21" s="1"/>
      <c r="H21" s="1">
        <v>50</v>
      </c>
      <c r="I21" s="1">
        <f t="shared" si="0"/>
        <v>24.875621890547265</v>
      </c>
      <c r="J21" s="1">
        <v>281</v>
      </c>
      <c r="K21" s="1">
        <v>39</v>
      </c>
      <c r="L21" s="1">
        <v>31</v>
      </c>
      <c r="M21" s="6">
        <f t="shared" si="1"/>
        <v>24.91103202846975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v>3</v>
      </c>
      <c r="AM21" s="1">
        <f t="shared" si="8"/>
        <v>49.78665391901701</v>
      </c>
    </row>
    <row r="22" spans="1:39" ht="15">
      <c r="A22" s="1" t="s">
        <v>38</v>
      </c>
      <c r="B22" s="1" t="s">
        <v>17</v>
      </c>
      <c r="C22" s="1"/>
      <c r="D22" s="1"/>
      <c r="E22" s="1" t="s">
        <v>24</v>
      </c>
      <c r="F22" s="1">
        <v>201</v>
      </c>
      <c r="G22" s="1">
        <v>21</v>
      </c>
      <c r="H22" s="1"/>
      <c r="I22" s="6">
        <f t="shared" si="0"/>
        <v>10.447761194029852</v>
      </c>
      <c r="J22" s="1">
        <v>190</v>
      </c>
      <c r="K22" s="1">
        <v>2</v>
      </c>
      <c r="L22" s="1"/>
      <c r="M22" s="6">
        <f t="shared" si="1"/>
        <v>1.0526315789473684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v>2</v>
      </c>
      <c r="AM22" s="6">
        <f t="shared" si="8"/>
        <v>11.50039277297722</v>
      </c>
    </row>
    <row r="23" spans="1:39" ht="15">
      <c r="A23" s="1" t="s">
        <v>46</v>
      </c>
      <c r="B23" s="1" t="s">
        <v>17</v>
      </c>
      <c r="C23" s="1"/>
      <c r="D23" s="1"/>
      <c r="E23" s="1" t="s">
        <v>47</v>
      </c>
      <c r="F23" s="1">
        <v>112</v>
      </c>
      <c r="G23" s="1">
        <v>28</v>
      </c>
      <c r="H23" s="1"/>
      <c r="I23" s="6">
        <f t="shared" si="0"/>
        <v>25</v>
      </c>
      <c r="J23" s="1">
        <v>161</v>
      </c>
      <c r="K23" s="1">
        <v>20</v>
      </c>
      <c r="L23" s="1"/>
      <c r="M23" s="6">
        <f t="shared" si="1"/>
        <v>12.422360248447205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v>2</v>
      </c>
      <c r="AM23" s="6">
        <f t="shared" si="8"/>
        <v>37.422360248447205</v>
      </c>
    </row>
    <row r="24" spans="1:39" ht="15">
      <c r="A24" s="1" t="s">
        <v>48</v>
      </c>
      <c r="B24" s="1" t="s">
        <v>17</v>
      </c>
      <c r="C24" s="1"/>
      <c r="D24" s="1"/>
      <c r="E24" s="1" t="s">
        <v>49</v>
      </c>
      <c r="F24" s="1">
        <v>190</v>
      </c>
      <c r="G24" s="1">
        <v>41</v>
      </c>
      <c r="H24" s="1"/>
      <c r="I24" s="6">
        <f t="shared" si="0"/>
        <v>21.57894736842105</v>
      </c>
      <c r="J24" s="1">
        <v>280</v>
      </c>
      <c r="K24" s="1">
        <v>62</v>
      </c>
      <c r="L24" s="1"/>
      <c r="M24" s="6">
        <f t="shared" si="1"/>
        <v>22.142857142857142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2</v>
      </c>
      <c r="AM24" s="6">
        <f t="shared" si="8"/>
        <v>43.721804511278194</v>
      </c>
    </row>
    <row r="25" spans="1:39" ht="15">
      <c r="A25" s="1" t="s">
        <v>66</v>
      </c>
      <c r="B25" s="1" t="s">
        <v>17</v>
      </c>
      <c r="C25" s="1"/>
      <c r="D25" s="1"/>
      <c r="E25" s="1" t="s">
        <v>67</v>
      </c>
      <c r="F25" s="1">
        <v>190</v>
      </c>
      <c r="G25" s="1"/>
      <c r="H25" s="1">
        <v>6</v>
      </c>
      <c r="I25" s="6">
        <f t="shared" si="0"/>
        <v>3.1578947368421053</v>
      </c>
      <c r="J25" s="1"/>
      <c r="K25" s="1"/>
      <c r="L25" s="1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v>1</v>
      </c>
      <c r="AM25" s="6">
        <f t="shared" si="8"/>
        <v>3.1578947368421053</v>
      </c>
    </row>
    <row r="26" spans="1:39" ht="15">
      <c r="A26" s="1" t="s">
        <v>103</v>
      </c>
      <c r="B26" s="1" t="s">
        <v>17</v>
      </c>
      <c r="C26" s="1"/>
      <c r="D26" s="1"/>
      <c r="E26" s="1" t="s">
        <v>104</v>
      </c>
      <c r="F26" s="1">
        <v>312</v>
      </c>
      <c r="G26" s="1"/>
      <c r="H26" s="1">
        <v>44</v>
      </c>
      <c r="I26" s="1">
        <f t="shared" si="0"/>
        <v>14.102564102564102</v>
      </c>
      <c r="J26" s="1"/>
      <c r="K26" s="1"/>
      <c r="L26" s="1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v>1</v>
      </c>
      <c r="AM26" s="1">
        <f t="shared" si="8"/>
        <v>14.102564102564102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AI29" sqref="AI29"/>
    </sheetView>
  </sheetViews>
  <sheetFormatPr defaultColWidth="11.421875" defaultRowHeight="15"/>
  <cols>
    <col min="1" max="1" width="26.57421875" style="0" customWidth="1"/>
    <col min="2" max="2" width="5.28125" style="0" customWidth="1"/>
    <col min="3" max="3" width="5.28125" style="2" customWidth="1"/>
    <col min="4" max="4" width="5.28125" style="0" customWidth="1"/>
    <col min="5" max="5" width="14.8515625" style="0" customWidth="1"/>
    <col min="6" max="6" width="0.13671875" style="0" customWidth="1"/>
    <col min="7" max="7" width="4.57421875" style="0" hidden="1" customWidth="1"/>
    <col min="8" max="8" width="5.140625" style="0" hidden="1" customWidth="1"/>
    <col min="9" max="9" width="7.57421875" style="0" hidden="1" customWidth="1"/>
    <col min="10" max="10" width="5.28125" style="0" hidden="1" customWidth="1"/>
    <col min="11" max="11" width="5.421875" style="0" hidden="1" customWidth="1"/>
    <col min="12" max="12" width="5.8515625" style="0" hidden="1" customWidth="1"/>
    <col min="13" max="13" width="7.28125" style="0" hidden="1" customWidth="1"/>
    <col min="14" max="14" width="5.140625" style="0" hidden="1" customWidth="1"/>
    <col min="15" max="15" width="3.57421875" style="0" hidden="1" customWidth="1"/>
    <col min="16" max="16" width="3.8515625" style="0" hidden="1" customWidth="1"/>
    <col min="17" max="17" width="6.421875" style="0" hidden="1" customWidth="1"/>
    <col min="18" max="18" width="5.7109375" style="0" hidden="1" customWidth="1"/>
    <col min="19" max="19" width="4.8515625" style="0" hidden="1" customWidth="1"/>
    <col min="20" max="20" width="5.421875" style="0" hidden="1" customWidth="1"/>
    <col min="21" max="21" width="6.8515625" style="0" hidden="1" customWidth="1"/>
    <col min="22" max="22" width="5.7109375" style="0" hidden="1" customWidth="1"/>
    <col min="23" max="23" width="3.8515625" style="0" hidden="1" customWidth="1"/>
    <col min="24" max="24" width="4.57421875" style="0" hidden="1" customWidth="1"/>
    <col min="25" max="25" width="6.7109375" style="0" hidden="1" customWidth="1"/>
    <col min="26" max="26" width="5.28125" style="0" hidden="1" customWidth="1"/>
    <col min="27" max="27" width="4.421875" style="0" hidden="1" customWidth="1"/>
    <col min="28" max="28" width="5.140625" style="0" hidden="1" customWidth="1"/>
    <col min="29" max="29" width="7.140625" style="0" hidden="1" customWidth="1"/>
    <col min="30" max="30" width="4.00390625" style="0" customWidth="1"/>
    <col min="31" max="31" width="9.00390625" style="0" customWidth="1"/>
  </cols>
  <sheetData>
    <row r="1" spans="30:31" ht="15">
      <c r="AD1" t="s">
        <v>91</v>
      </c>
      <c r="AE1" t="s">
        <v>8</v>
      </c>
    </row>
    <row r="2" ht="15">
      <c r="A2" t="s">
        <v>98</v>
      </c>
    </row>
    <row r="3" spans="1:31" ht="15">
      <c r="A3" s="1" t="s">
        <v>0</v>
      </c>
      <c r="B3" s="1" t="s">
        <v>89</v>
      </c>
      <c r="C3" s="13"/>
      <c r="D3" s="1"/>
      <c r="E3" s="1" t="s">
        <v>1</v>
      </c>
      <c r="F3" s="1" t="s">
        <v>2</v>
      </c>
      <c r="G3" s="1">
        <v>1</v>
      </c>
      <c r="H3" s="1">
        <v>2</v>
      </c>
      <c r="I3" s="1" t="s">
        <v>3</v>
      </c>
      <c r="J3" s="1" t="s">
        <v>2</v>
      </c>
      <c r="K3" s="1">
        <v>1</v>
      </c>
      <c r="L3" s="1">
        <v>2</v>
      </c>
      <c r="M3" s="1" t="s">
        <v>4</v>
      </c>
      <c r="N3" s="1" t="s">
        <v>2</v>
      </c>
      <c r="O3" s="1">
        <v>1</v>
      </c>
      <c r="P3" s="1">
        <v>2</v>
      </c>
      <c r="Q3" s="1" t="s">
        <v>5</v>
      </c>
      <c r="R3" s="1" t="s">
        <v>2</v>
      </c>
      <c r="S3" s="1">
        <v>1</v>
      </c>
      <c r="T3" s="1">
        <v>2</v>
      </c>
      <c r="U3" s="1" t="s">
        <v>6</v>
      </c>
      <c r="V3" s="1" t="s">
        <v>2</v>
      </c>
      <c r="W3" s="1">
        <v>1</v>
      </c>
      <c r="X3" s="1">
        <v>2</v>
      </c>
      <c r="Y3" s="1" t="s">
        <v>9</v>
      </c>
      <c r="Z3" s="1" t="s">
        <v>2</v>
      </c>
      <c r="AA3" s="1">
        <v>1</v>
      </c>
      <c r="AB3" s="1">
        <v>2</v>
      </c>
      <c r="AC3" s="1" t="s">
        <v>10</v>
      </c>
      <c r="AD3" s="1"/>
      <c r="AE3" s="1"/>
    </row>
    <row r="4" spans="1:31" ht="15">
      <c r="A4" s="1" t="s">
        <v>27</v>
      </c>
      <c r="B4" s="1" t="s">
        <v>17</v>
      </c>
      <c r="C4" s="13">
        <v>1</v>
      </c>
      <c r="D4" s="13">
        <v>1</v>
      </c>
      <c r="E4" s="1" t="s">
        <v>28</v>
      </c>
      <c r="F4" s="1">
        <v>1085</v>
      </c>
      <c r="G4" s="1">
        <v>9</v>
      </c>
      <c r="H4" s="1">
        <v>65</v>
      </c>
      <c r="I4" s="6">
        <f aca="true" t="shared" si="0" ref="I4:I22">((G4+H4)*100)/F4</f>
        <v>6.820276497695852</v>
      </c>
      <c r="J4" s="1">
        <v>913</v>
      </c>
      <c r="K4" s="1">
        <v>8</v>
      </c>
      <c r="L4" s="1">
        <v>42</v>
      </c>
      <c r="M4" s="6">
        <f aca="true" t="shared" si="1" ref="M4:M19">((K4+L4)*100)/J4</f>
        <v>5.47645125958379</v>
      </c>
      <c r="N4" s="1">
        <v>215</v>
      </c>
      <c r="O4" s="1">
        <v>11</v>
      </c>
      <c r="P4" s="1">
        <v>29</v>
      </c>
      <c r="Q4" s="6">
        <f aca="true" t="shared" si="2" ref="Q4:Q19">((O4+P4)*100)/N4</f>
        <v>18.6046511627907</v>
      </c>
      <c r="R4" s="1">
        <v>591</v>
      </c>
      <c r="S4" s="1">
        <v>123</v>
      </c>
      <c r="T4" s="1">
        <v>17</v>
      </c>
      <c r="U4" s="6">
        <f aca="true" t="shared" si="3" ref="U4:U19">((S4+T4)*100)/R4</f>
        <v>23.688663282571913</v>
      </c>
      <c r="V4" s="1">
        <v>551</v>
      </c>
      <c r="W4" s="1">
        <v>118</v>
      </c>
      <c r="X4" s="1">
        <v>12</v>
      </c>
      <c r="Y4" s="6">
        <f aca="true" t="shared" si="4" ref="Y4:Y11">((W4+X4)*100)/V4</f>
        <v>23.593466424682397</v>
      </c>
      <c r="Z4" s="1">
        <v>262</v>
      </c>
      <c r="AA4" s="1">
        <v>8</v>
      </c>
      <c r="AB4" s="1">
        <v>9</v>
      </c>
      <c r="AC4" s="6">
        <f>((AA4+AB4)*100)/Z4</f>
        <v>6.488549618320611</v>
      </c>
      <c r="AD4" s="1">
        <v>12</v>
      </c>
      <c r="AE4" s="6">
        <f aca="true" t="shared" si="5" ref="AE4:AE22">I4+M4+Q4+U4+Y4+AC4</f>
        <v>84.67205824564525</v>
      </c>
    </row>
    <row r="5" spans="1:31" ht="15">
      <c r="A5" s="1" t="s">
        <v>58</v>
      </c>
      <c r="B5" s="1" t="s">
        <v>17</v>
      </c>
      <c r="C5" s="13">
        <v>2</v>
      </c>
      <c r="D5" s="1">
        <v>2</v>
      </c>
      <c r="E5" s="1" t="s">
        <v>59</v>
      </c>
      <c r="F5" s="1">
        <v>763</v>
      </c>
      <c r="G5" s="1">
        <v>169</v>
      </c>
      <c r="H5" s="1">
        <v>11</v>
      </c>
      <c r="I5" s="6">
        <f t="shared" si="0"/>
        <v>23.591087811271297</v>
      </c>
      <c r="J5" s="1">
        <v>738</v>
      </c>
      <c r="K5" s="1">
        <v>14</v>
      </c>
      <c r="L5" s="1">
        <v>111</v>
      </c>
      <c r="M5" s="6">
        <f t="shared" si="1"/>
        <v>16.937669376693766</v>
      </c>
      <c r="N5" s="1">
        <v>874</v>
      </c>
      <c r="O5" s="1">
        <v>62</v>
      </c>
      <c r="P5" s="1">
        <v>6</v>
      </c>
      <c r="Q5" s="6">
        <f t="shared" si="2"/>
        <v>7.780320366132723</v>
      </c>
      <c r="R5" s="1">
        <v>1527</v>
      </c>
      <c r="S5" s="1">
        <v>222</v>
      </c>
      <c r="T5" s="1">
        <v>314</v>
      </c>
      <c r="U5" s="6">
        <f t="shared" si="3"/>
        <v>35.10150622134905</v>
      </c>
      <c r="V5" s="1">
        <v>10104</v>
      </c>
      <c r="W5" s="1">
        <v>30</v>
      </c>
      <c r="X5" s="1">
        <v>282</v>
      </c>
      <c r="Y5" s="6">
        <f t="shared" si="4"/>
        <v>3.0878859857482186</v>
      </c>
      <c r="Z5" s="1">
        <v>3675</v>
      </c>
      <c r="AA5" s="1">
        <v>843</v>
      </c>
      <c r="AB5" s="1">
        <v>584</v>
      </c>
      <c r="AC5" s="6">
        <f>((AA5+AB5)*100)/Z5</f>
        <v>38.82993197278912</v>
      </c>
      <c r="AD5" s="1">
        <v>12</v>
      </c>
      <c r="AE5" s="6">
        <f t="shared" si="5"/>
        <v>125.32840173398418</v>
      </c>
    </row>
    <row r="6" spans="1:31" ht="15">
      <c r="A6" s="1" t="s">
        <v>44</v>
      </c>
      <c r="B6" s="1" t="s">
        <v>17</v>
      </c>
      <c r="C6" s="13">
        <v>3</v>
      </c>
      <c r="D6" s="1">
        <v>3</v>
      </c>
      <c r="E6" s="1" t="s">
        <v>45</v>
      </c>
      <c r="F6" s="1">
        <v>976</v>
      </c>
      <c r="G6" s="1">
        <v>37</v>
      </c>
      <c r="H6" s="1">
        <v>71</v>
      </c>
      <c r="I6" s="6">
        <f t="shared" si="0"/>
        <v>11.065573770491802</v>
      </c>
      <c r="J6" s="1">
        <v>9052</v>
      </c>
      <c r="K6" s="1">
        <v>1748</v>
      </c>
      <c r="L6" s="1">
        <v>1591</v>
      </c>
      <c r="M6" s="6">
        <f t="shared" si="1"/>
        <v>36.88687582854618</v>
      </c>
      <c r="N6" s="1">
        <v>150</v>
      </c>
      <c r="O6" s="1">
        <v>1</v>
      </c>
      <c r="P6" s="1">
        <v>17</v>
      </c>
      <c r="Q6" s="6">
        <f t="shared" si="2"/>
        <v>12</v>
      </c>
      <c r="R6" s="1">
        <v>10238</v>
      </c>
      <c r="S6" s="1">
        <v>273</v>
      </c>
      <c r="T6" s="1">
        <v>1084</v>
      </c>
      <c r="U6" s="6">
        <f t="shared" si="3"/>
        <v>13.254541902715374</v>
      </c>
      <c r="V6" s="1">
        <v>209</v>
      </c>
      <c r="W6" s="1">
        <v>19</v>
      </c>
      <c r="X6" s="1">
        <v>27</v>
      </c>
      <c r="Y6" s="6">
        <f t="shared" si="4"/>
        <v>22.00956937799043</v>
      </c>
      <c r="Z6" s="1"/>
      <c r="AA6" s="1"/>
      <c r="AB6" s="1"/>
      <c r="AC6" s="6"/>
      <c r="AD6" s="1">
        <v>10</v>
      </c>
      <c r="AE6" s="6">
        <f t="shared" si="5"/>
        <v>95.21656087974378</v>
      </c>
    </row>
    <row r="7" spans="1:31" ht="15">
      <c r="A7" s="1" t="s">
        <v>42</v>
      </c>
      <c r="B7" s="1" t="s">
        <v>17</v>
      </c>
      <c r="C7" s="13">
        <v>4</v>
      </c>
      <c r="D7" s="1">
        <v>4</v>
      </c>
      <c r="E7" s="1" t="s">
        <v>43</v>
      </c>
      <c r="F7" s="1">
        <v>745</v>
      </c>
      <c r="G7" s="1">
        <v>154</v>
      </c>
      <c r="H7" s="1">
        <v>131</v>
      </c>
      <c r="I7" s="6">
        <f t="shared" si="0"/>
        <v>38.25503355704698</v>
      </c>
      <c r="J7" s="1">
        <v>1492</v>
      </c>
      <c r="K7" s="1">
        <v>175</v>
      </c>
      <c r="L7" s="1">
        <v>130</v>
      </c>
      <c r="M7" s="6">
        <f t="shared" si="1"/>
        <v>20.44235924932976</v>
      </c>
      <c r="N7" s="1">
        <v>158</v>
      </c>
      <c r="O7" s="1">
        <v>30</v>
      </c>
      <c r="P7" s="1">
        <v>24</v>
      </c>
      <c r="Q7" s="6">
        <f t="shared" si="2"/>
        <v>34.177215189873415</v>
      </c>
      <c r="R7" s="1">
        <v>523</v>
      </c>
      <c r="S7" s="1">
        <v>47</v>
      </c>
      <c r="T7" s="1">
        <v>28</v>
      </c>
      <c r="U7" s="6">
        <f t="shared" si="3"/>
        <v>14.340344168260039</v>
      </c>
      <c r="V7" s="1">
        <v>679</v>
      </c>
      <c r="W7" s="1">
        <v>7</v>
      </c>
      <c r="X7" s="1"/>
      <c r="Y7" s="6">
        <f t="shared" si="4"/>
        <v>1.0309278350515463</v>
      </c>
      <c r="Z7" s="1">
        <v>503</v>
      </c>
      <c r="AA7" s="1">
        <v>17</v>
      </c>
      <c r="AB7" s="1"/>
      <c r="AC7" s="6">
        <f>((AA7+AB7)*100)/Z7</f>
        <v>3.3797216699801194</v>
      </c>
      <c r="AD7" s="1">
        <v>10</v>
      </c>
      <c r="AE7" s="6">
        <f t="shared" si="5"/>
        <v>111.62560166954184</v>
      </c>
    </row>
    <row r="8" spans="1:31" ht="15">
      <c r="A8" s="1" t="s">
        <v>62</v>
      </c>
      <c r="B8" s="1" t="s">
        <v>17</v>
      </c>
      <c r="C8" s="13">
        <v>5</v>
      </c>
      <c r="D8" s="1">
        <v>5</v>
      </c>
      <c r="E8" s="1" t="s">
        <v>37</v>
      </c>
      <c r="F8" s="1">
        <v>1061</v>
      </c>
      <c r="G8" s="1">
        <v>22</v>
      </c>
      <c r="H8" s="1">
        <v>3</v>
      </c>
      <c r="I8" s="6">
        <f t="shared" si="0"/>
        <v>2.35626767200754</v>
      </c>
      <c r="J8" s="1">
        <v>179</v>
      </c>
      <c r="K8" s="1"/>
      <c r="L8" s="1">
        <v>5</v>
      </c>
      <c r="M8" s="6">
        <f t="shared" si="1"/>
        <v>2.793296089385475</v>
      </c>
      <c r="N8" s="1">
        <v>209</v>
      </c>
      <c r="O8" s="1">
        <v>23</v>
      </c>
      <c r="P8" s="1">
        <v>46</v>
      </c>
      <c r="Q8" s="6">
        <f t="shared" si="2"/>
        <v>33.014354066985646</v>
      </c>
      <c r="R8" s="1">
        <v>1085</v>
      </c>
      <c r="S8" s="1">
        <v>54</v>
      </c>
      <c r="T8" s="1">
        <v>126</v>
      </c>
      <c r="U8" s="6">
        <f t="shared" si="3"/>
        <v>16.589861751152075</v>
      </c>
      <c r="V8" s="1">
        <v>745</v>
      </c>
      <c r="W8" s="1">
        <v>7</v>
      </c>
      <c r="X8" s="1"/>
      <c r="Y8" s="6">
        <f t="shared" si="4"/>
        <v>0.9395973154362416</v>
      </c>
      <c r="Z8" s="1">
        <v>679</v>
      </c>
      <c r="AA8" s="1"/>
      <c r="AB8" s="1">
        <v>2</v>
      </c>
      <c r="AC8" s="6">
        <f>((AA8+AB8)*100)/Z8</f>
        <v>0.29455081001472755</v>
      </c>
      <c r="AD8" s="1">
        <v>9</v>
      </c>
      <c r="AE8" s="6">
        <f t="shared" si="5"/>
        <v>55.9879277049817</v>
      </c>
    </row>
    <row r="9" spans="1:31" ht="15">
      <c r="A9" s="1" t="s">
        <v>41</v>
      </c>
      <c r="B9" s="1" t="s">
        <v>15</v>
      </c>
      <c r="C9" s="13">
        <v>6</v>
      </c>
      <c r="D9" s="13">
        <v>1</v>
      </c>
      <c r="E9" s="1" t="s">
        <v>40</v>
      </c>
      <c r="F9" s="1">
        <v>1038</v>
      </c>
      <c r="G9" s="1">
        <v>166</v>
      </c>
      <c r="H9" s="1">
        <v>189</v>
      </c>
      <c r="I9" s="6">
        <f t="shared" si="0"/>
        <v>34.20038535645472</v>
      </c>
      <c r="J9" s="1">
        <v>216</v>
      </c>
      <c r="K9" s="1">
        <v>23</v>
      </c>
      <c r="L9" s="1">
        <v>53</v>
      </c>
      <c r="M9" s="6">
        <f t="shared" si="1"/>
        <v>35.18518518518518</v>
      </c>
      <c r="N9" s="1">
        <v>292</v>
      </c>
      <c r="O9" s="1">
        <v>38</v>
      </c>
      <c r="P9" s="1">
        <v>72</v>
      </c>
      <c r="Q9" s="6">
        <f t="shared" si="2"/>
        <v>37.67123287671233</v>
      </c>
      <c r="R9" s="1">
        <v>1996</v>
      </c>
      <c r="S9" s="1">
        <v>173</v>
      </c>
      <c r="T9" s="1"/>
      <c r="U9" s="6">
        <f t="shared" si="3"/>
        <v>8.667334669338677</v>
      </c>
      <c r="V9" s="1">
        <v>835</v>
      </c>
      <c r="W9" s="1">
        <v>40</v>
      </c>
      <c r="X9" s="1"/>
      <c r="Y9" s="6">
        <f t="shared" si="4"/>
        <v>4.790419161676646</v>
      </c>
      <c r="Z9" s="1">
        <v>938</v>
      </c>
      <c r="AA9" s="1">
        <v>65</v>
      </c>
      <c r="AB9" s="1"/>
      <c r="AC9" s="6">
        <f>((AA9+AB9)*100)/Z9</f>
        <v>6.929637526652452</v>
      </c>
      <c r="AD9" s="1">
        <v>9</v>
      </c>
      <c r="AE9" s="6">
        <f t="shared" si="5"/>
        <v>127.44419477602003</v>
      </c>
    </row>
    <row r="10" spans="1:31" ht="15">
      <c r="A10" s="1" t="s">
        <v>99</v>
      </c>
      <c r="B10" s="1" t="s">
        <v>17</v>
      </c>
      <c r="C10" s="13"/>
      <c r="D10" s="1">
        <v>6</v>
      </c>
      <c r="E10" s="1" t="s">
        <v>100</v>
      </c>
      <c r="F10" s="1">
        <v>3568</v>
      </c>
      <c r="G10" s="1">
        <v>26</v>
      </c>
      <c r="H10" s="1">
        <v>212</v>
      </c>
      <c r="I10" s="1">
        <f t="shared" si="0"/>
        <v>6.670403587443946</v>
      </c>
      <c r="J10" s="1">
        <v>763</v>
      </c>
      <c r="K10" s="1">
        <v>1</v>
      </c>
      <c r="L10" s="1">
        <v>119</v>
      </c>
      <c r="M10" s="1">
        <f t="shared" si="1"/>
        <v>15.727391874180865</v>
      </c>
      <c r="N10" s="1">
        <v>8674</v>
      </c>
      <c r="O10" s="1">
        <v>79</v>
      </c>
      <c r="P10" s="1"/>
      <c r="Q10" s="1">
        <f t="shared" si="2"/>
        <v>0.9107678118515102</v>
      </c>
      <c r="R10" s="1">
        <v>745</v>
      </c>
      <c r="S10" s="1"/>
      <c r="T10" s="1">
        <v>21</v>
      </c>
      <c r="U10" s="1">
        <f t="shared" si="3"/>
        <v>2.8187919463087248</v>
      </c>
      <c r="V10" s="1">
        <v>2946</v>
      </c>
      <c r="W10" s="1">
        <v>1</v>
      </c>
      <c r="X10" s="1"/>
      <c r="Y10" s="1">
        <f t="shared" si="4"/>
        <v>0.03394433129667346</v>
      </c>
      <c r="Z10" s="1">
        <v>913</v>
      </c>
      <c r="AA10" s="1"/>
      <c r="AB10" s="1">
        <v>125</v>
      </c>
      <c r="AC10" s="1">
        <f>((AA10+AB10)*100)/Z10</f>
        <v>13.691128148959475</v>
      </c>
      <c r="AD10" s="1">
        <v>8</v>
      </c>
      <c r="AE10" s="1">
        <f t="shared" si="5"/>
        <v>39.85242770004119</v>
      </c>
    </row>
    <row r="11" spans="1:31" ht="15">
      <c r="A11" s="1" t="s">
        <v>69</v>
      </c>
      <c r="B11" s="1" t="s">
        <v>17</v>
      </c>
      <c r="C11" s="13"/>
      <c r="D11" s="1"/>
      <c r="E11" s="1" t="s">
        <v>70</v>
      </c>
      <c r="F11" s="1">
        <v>2183</v>
      </c>
      <c r="G11" s="1"/>
      <c r="H11" s="1">
        <v>312</v>
      </c>
      <c r="I11" s="6">
        <f t="shared" si="0"/>
        <v>14.292258360054971</v>
      </c>
      <c r="J11" s="1">
        <v>1527</v>
      </c>
      <c r="K11" s="1">
        <v>287</v>
      </c>
      <c r="L11" s="1">
        <v>185</v>
      </c>
      <c r="M11" s="6">
        <f t="shared" si="1"/>
        <v>30.910281597904387</v>
      </c>
      <c r="N11" s="1">
        <v>192</v>
      </c>
      <c r="O11" s="1"/>
      <c r="P11" s="1">
        <v>15</v>
      </c>
      <c r="Q11" s="6">
        <f t="shared" si="2"/>
        <v>7.8125</v>
      </c>
      <c r="R11" s="1">
        <v>307</v>
      </c>
      <c r="S11" s="1">
        <v>24</v>
      </c>
      <c r="T11" s="1"/>
      <c r="U11" s="6">
        <f t="shared" si="3"/>
        <v>7.817589576547231</v>
      </c>
      <c r="V11" s="1">
        <v>159</v>
      </c>
      <c r="W11" s="1">
        <v>3</v>
      </c>
      <c r="X11" s="1">
        <v>5</v>
      </c>
      <c r="Y11" s="6">
        <f t="shared" si="4"/>
        <v>5.031446540880503</v>
      </c>
      <c r="Z11" s="1">
        <v>521</v>
      </c>
      <c r="AA11" s="1">
        <v>12</v>
      </c>
      <c r="AB11" s="1"/>
      <c r="AC11" s="6">
        <f>((AA11+AB11)*100)/Z11</f>
        <v>2.3032629558541267</v>
      </c>
      <c r="AD11" s="1">
        <v>8</v>
      </c>
      <c r="AE11" s="6">
        <f t="shared" si="5"/>
        <v>68.16733903124123</v>
      </c>
    </row>
    <row r="12" spans="1:31" ht="15">
      <c r="A12" s="1" t="s">
        <v>103</v>
      </c>
      <c r="B12" s="1" t="s">
        <v>17</v>
      </c>
      <c r="C12" s="13"/>
      <c r="D12" s="1"/>
      <c r="E12" s="1" t="s">
        <v>104</v>
      </c>
      <c r="F12" s="1">
        <v>468</v>
      </c>
      <c r="G12" s="1"/>
      <c r="H12" s="1">
        <v>19</v>
      </c>
      <c r="I12" s="1">
        <f t="shared" si="0"/>
        <v>4.05982905982906</v>
      </c>
      <c r="J12" s="1">
        <v>195</v>
      </c>
      <c r="K12" s="1"/>
      <c r="L12" s="1">
        <v>7</v>
      </c>
      <c r="M12" s="1">
        <f t="shared" si="1"/>
        <v>3.58974358974359</v>
      </c>
      <c r="N12" s="1">
        <v>1459</v>
      </c>
      <c r="O12" s="1">
        <v>307</v>
      </c>
      <c r="P12" s="1">
        <v>31</v>
      </c>
      <c r="Q12" s="1">
        <f t="shared" si="2"/>
        <v>23.166552433173408</v>
      </c>
      <c r="R12" s="1">
        <v>253</v>
      </c>
      <c r="S12" s="1">
        <v>4</v>
      </c>
      <c r="T12" s="1">
        <v>12</v>
      </c>
      <c r="U12" s="1">
        <f t="shared" si="3"/>
        <v>6.324110671936759</v>
      </c>
      <c r="V12" s="1"/>
      <c r="W12" s="1"/>
      <c r="X12" s="1"/>
      <c r="Y12" s="1"/>
      <c r="Z12" s="1"/>
      <c r="AA12" s="1"/>
      <c r="AB12" s="1"/>
      <c r="AC12" s="1"/>
      <c r="AD12" s="1">
        <v>7</v>
      </c>
      <c r="AE12" s="1">
        <f t="shared" si="5"/>
        <v>37.14023575468281</v>
      </c>
    </row>
    <row r="13" spans="1:31" ht="15">
      <c r="A13" s="1" t="s">
        <v>66</v>
      </c>
      <c r="B13" s="1" t="s">
        <v>17</v>
      </c>
      <c r="C13" s="13"/>
      <c r="D13" s="1"/>
      <c r="E13" s="1" t="s">
        <v>67</v>
      </c>
      <c r="F13" s="1">
        <v>8674</v>
      </c>
      <c r="G13" s="1">
        <v>26</v>
      </c>
      <c r="H13" s="1">
        <v>1126</v>
      </c>
      <c r="I13" s="6">
        <f t="shared" si="0"/>
        <v>13.281069863961264</v>
      </c>
      <c r="J13" s="1">
        <v>2432</v>
      </c>
      <c r="K13" s="1">
        <v>4</v>
      </c>
      <c r="L13" s="1"/>
      <c r="M13" s="6">
        <f t="shared" si="1"/>
        <v>0.16447368421052633</v>
      </c>
      <c r="N13" s="1">
        <v>468</v>
      </c>
      <c r="O13" s="1">
        <v>37</v>
      </c>
      <c r="P13" s="1"/>
      <c r="Q13" s="6">
        <f t="shared" si="2"/>
        <v>7.905982905982906</v>
      </c>
      <c r="R13" s="1">
        <v>165</v>
      </c>
      <c r="S13" s="1">
        <v>21</v>
      </c>
      <c r="T13" s="1"/>
      <c r="U13" s="6">
        <f t="shared" si="3"/>
        <v>12.727272727272727</v>
      </c>
      <c r="V13" s="1">
        <v>1694</v>
      </c>
      <c r="W13" s="1">
        <v>93</v>
      </c>
      <c r="X13" s="1"/>
      <c r="Y13" s="6">
        <f>((W13+X13)*100)/V13</f>
        <v>5.4899645808736715</v>
      </c>
      <c r="Z13" s="1">
        <v>153</v>
      </c>
      <c r="AA13" s="1">
        <v>2</v>
      </c>
      <c r="AB13" s="1"/>
      <c r="AC13" s="6">
        <f>((AA13+AB13)*100)/Z13</f>
        <v>1.3071895424836601</v>
      </c>
      <c r="AD13" s="1">
        <v>7</v>
      </c>
      <c r="AE13" s="6">
        <f t="shared" si="5"/>
        <v>40.87595330478475</v>
      </c>
    </row>
    <row r="14" spans="1:31" ht="15.75" customHeight="1">
      <c r="A14" s="1" t="s">
        <v>48</v>
      </c>
      <c r="B14" s="1" t="s">
        <v>17</v>
      </c>
      <c r="C14" s="13"/>
      <c r="D14" s="1"/>
      <c r="E14" s="1" t="s">
        <v>49</v>
      </c>
      <c r="F14" s="1">
        <v>468</v>
      </c>
      <c r="G14" s="1">
        <v>32</v>
      </c>
      <c r="H14" s="1">
        <v>116</v>
      </c>
      <c r="I14" s="6">
        <f t="shared" si="0"/>
        <v>31.623931623931625</v>
      </c>
      <c r="J14" s="1">
        <v>239</v>
      </c>
      <c r="K14" s="1">
        <v>47</v>
      </c>
      <c r="L14" s="1">
        <v>35</v>
      </c>
      <c r="M14" s="6">
        <f t="shared" si="1"/>
        <v>34.30962343096234</v>
      </c>
      <c r="N14" s="1">
        <v>215</v>
      </c>
      <c r="O14" s="1">
        <v>9</v>
      </c>
      <c r="P14" s="1">
        <v>6</v>
      </c>
      <c r="Q14" s="6">
        <f t="shared" si="2"/>
        <v>6.976744186046512</v>
      </c>
      <c r="R14" s="1">
        <v>164</v>
      </c>
      <c r="S14" s="1">
        <v>12</v>
      </c>
      <c r="T14" s="1"/>
      <c r="U14" s="6">
        <f t="shared" si="3"/>
        <v>7.317073170731708</v>
      </c>
      <c r="V14" s="1"/>
      <c r="W14" s="1"/>
      <c r="X14" s="1"/>
      <c r="Y14" s="6"/>
      <c r="Z14" s="1"/>
      <c r="AA14" s="1"/>
      <c r="AB14" s="1"/>
      <c r="AC14" s="6"/>
      <c r="AD14" s="1">
        <v>7</v>
      </c>
      <c r="AE14" s="6">
        <f t="shared" si="5"/>
        <v>80.22737241167218</v>
      </c>
    </row>
    <row r="15" spans="1:31" ht="15">
      <c r="A15" s="1" t="s">
        <v>101</v>
      </c>
      <c r="B15" s="1" t="s">
        <v>17</v>
      </c>
      <c r="C15" s="13"/>
      <c r="D15" s="1"/>
      <c r="E15" s="1" t="s">
        <v>102</v>
      </c>
      <c r="F15" s="1">
        <v>468</v>
      </c>
      <c r="G15" s="1">
        <v>84</v>
      </c>
      <c r="H15" s="1"/>
      <c r="I15" s="1">
        <f t="shared" si="0"/>
        <v>17.94871794871795</v>
      </c>
      <c r="J15" s="1">
        <v>166</v>
      </c>
      <c r="K15" s="1">
        <v>28</v>
      </c>
      <c r="L15" s="1">
        <v>5</v>
      </c>
      <c r="M15" s="1">
        <f t="shared" si="1"/>
        <v>19.879518072289155</v>
      </c>
      <c r="N15" s="1">
        <v>239</v>
      </c>
      <c r="O15" s="1">
        <v>40</v>
      </c>
      <c r="P15" s="1">
        <v>51</v>
      </c>
      <c r="Q15" s="1">
        <f t="shared" si="2"/>
        <v>38.07531380753138</v>
      </c>
      <c r="R15" s="1">
        <v>215</v>
      </c>
      <c r="S15" s="1">
        <v>17</v>
      </c>
      <c r="T15" s="1"/>
      <c r="U15" s="1">
        <f t="shared" si="3"/>
        <v>7.906976744186046</v>
      </c>
      <c r="V15" s="1">
        <v>164</v>
      </c>
      <c r="W15" s="1"/>
      <c r="X15" s="1">
        <v>22</v>
      </c>
      <c r="Y15" s="1">
        <f>((W15+X15)*100)/V15</f>
        <v>13.414634146341463</v>
      </c>
      <c r="Z15" s="1"/>
      <c r="AA15" s="1"/>
      <c r="AB15" s="1"/>
      <c r="AC15" s="1"/>
      <c r="AD15" s="1">
        <v>7</v>
      </c>
      <c r="AE15" s="1">
        <f t="shared" si="5"/>
        <v>97.22516071906597</v>
      </c>
    </row>
    <row r="16" spans="1:31" ht="15">
      <c r="A16" s="1" t="s">
        <v>30</v>
      </c>
      <c r="B16" s="1" t="s">
        <v>17</v>
      </c>
      <c r="C16" s="13"/>
      <c r="D16" s="1"/>
      <c r="E16" s="1" t="s">
        <v>31</v>
      </c>
      <c r="F16" s="1">
        <v>679</v>
      </c>
      <c r="G16" s="1">
        <v>14</v>
      </c>
      <c r="H16" s="1">
        <v>27</v>
      </c>
      <c r="I16" s="6">
        <f t="shared" si="0"/>
        <v>6.0382916053019144</v>
      </c>
      <c r="J16" s="1">
        <v>1194</v>
      </c>
      <c r="K16" s="1">
        <v>266</v>
      </c>
      <c r="L16" s="1">
        <v>316</v>
      </c>
      <c r="M16" s="6">
        <f t="shared" si="1"/>
        <v>48.743718592964825</v>
      </c>
      <c r="N16" s="1">
        <v>166</v>
      </c>
      <c r="O16" s="1">
        <v>15</v>
      </c>
      <c r="P16" s="1"/>
      <c r="Q16" s="6">
        <f t="shared" si="2"/>
        <v>9.036144578313253</v>
      </c>
      <c r="R16" s="1">
        <v>745</v>
      </c>
      <c r="S16" s="1"/>
      <c r="T16" s="1">
        <v>31</v>
      </c>
      <c r="U16" s="6">
        <f t="shared" si="3"/>
        <v>4.1610738255033555</v>
      </c>
      <c r="V16" s="1">
        <v>215</v>
      </c>
      <c r="W16" s="1"/>
      <c r="X16" s="1">
        <v>30</v>
      </c>
      <c r="Y16" s="6">
        <f>((W16+X16)*100)/V16</f>
        <v>13.953488372093023</v>
      </c>
      <c r="Z16" s="1">
        <v>164</v>
      </c>
      <c r="AA16" s="1">
        <v>38</v>
      </c>
      <c r="AB16" s="1"/>
      <c r="AC16" s="6">
        <f>((AA16+AB16)*100)/Z16</f>
        <v>23.170731707317074</v>
      </c>
      <c r="AD16" s="1">
        <v>7</v>
      </c>
      <c r="AE16" s="6">
        <f t="shared" si="5"/>
        <v>105.10344868149345</v>
      </c>
    </row>
    <row r="17" spans="1:31" ht="15">
      <c r="A17" s="1" t="s">
        <v>23</v>
      </c>
      <c r="B17" s="1" t="s">
        <v>17</v>
      </c>
      <c r="C17" s="13"/>
      <c r="D17" s="1"/>
      <c r="E17" s="1" t="s">
        <v>24</v>
      </c>
      <c r="F17" s="1">
        <v>468</v>
      </c>
      <c r="G17" s="1">
        <v>95</v>
      </c>
      <c r="H17" s="1">
        <v>48</v>
      </c>
      <c r="I17" s="6">
        <f t="shared" si="0"/>
        <v>30.555555555555557</v>
      </c>
      <c r="J17" s="1">
        <v>664</v>
      </c>
      <c r="K17" s="1">
        <v>14</v>
      </c>
      <c r="L17" s="1"/>
      <c r="M17" s="6">
        <f t="shared" si="1"/>
        <v>2.108433734939759</v>
      </c>
      <c r="N17" s="1">
        <v>164</v>
      </c>
      <c r="O17" s="1"/>
      <c r="P17" s="1">
        <v>5</v>
      </c>
      <c r="Q17" s="6">
        <f t="shared" si="2"/>
        <v>3.048780487804878</v>
      </c>
      <c r="R17" s="1">
        <v>483</v>
      </c>
      <c r="S17" s="1">
        <v>42</v>
      </c>
      <c r="T17" s="1">
        <v>5</v>
      </c>
      <c r="U17" s="6">
        <f t="shared" si="3"/>
        <v>9.730848861283643</v>
      </c>
      <c r="V17" s="1"/>
      <c r="W17" s="1"/>
      <c r="X17" s="1"/>
      <c r="Y17" s="6"/>
      <c r="Z17" s="1"/>
      <c r="AA17" s="1"/>
      <c r="AB17" s="1"/>
      <c r="AC17" s="6"/>
      <c r="AD17" s="1">
        <v>6</v>
      </c>
      <c r="AE17" s="6">
        <f t="shared" si="5"/>
        <v>45.44361863958383</v>
      </c>
    </row>
    <row r="18" spans="1:31" ht="15">
      <c r="A18" s="1" t="s">
        <v>106</v>
      </c>
      <c r="B18" s="1" t="s">
        <v>17</v>
      </c>
      <c r="C18" s="13"/>
      <c r="D18" s="1"/>
      <c r="E18" s="1" t="s">
        <v>100</v>
      </c>
      <c r="F18" s="1">
        <v>1021</v>
      </c>
      <c r="G18" s="1">
        <v>17</v>
      </c>
      <c r="H18" s="1"/>
      <c r="I18" s="6">
        <f t="shared" si="0"/>
        <v>1.6650342801175317</v>
      </c>
      <c r="J18" s="1">
        <v>299</v>
      </c>
      <c r="K18" s="1">
        <v>1</v>
      </c>
      <c r="L18" s="1"/>
      <c r="M18" s="6">
        <f t="shared" si="1"/>
        <v>0.33444816053511706</v>
      </c>
      <c r="N18" s="1">
        <v>753</v>
      </c>
      <c r="O18" s="1">
        <v>13</v>
      </c>
      <c r="P18" s="1">
        <v>52</v>
      </c>
      <c r="Q18" s="6">
        <f t="shared" si="2"/>
        <v>8.632138114209827</v>
      </c>
      <c r="R18" s="1"/>
      <c r="S18" s="1"/>
      <c r="T18" s="1"/>
      <c r="U18" s="6"/>
      <c r="V18" s="1"/>
      <c r="W18" s="1"/>
      <c r="X18" s="1"/>
      <c r="Y18" s="6"/>
      <c r="Z18" s="1"/>
      <c r="AA18" s="1"/>
      <c r="AB18" s="1"/>
      <c r="AC18" s="6"/>
      <c r="AD18" s="1">
        <v>4</v>
      </c>
      <c r="AE18" s="6">
        <f t="shared" si="5"/>
        <v>10.631620554862476</v>
      </c>
    </row>
    <row r="19" spans="1:31" ht="15">
      <c r="A19" s="1" t="s">
        <v>74</v>
      </c>
      <c r="B19" s="1" t="s">
        <v>15</v>
      </c>
      <c r="C19" s="13"/>
      <c r="D19" s="1">
        <v>2</v>
      </c>
      <c r="E19" s="1" t="s">
        <v>75</v>
      </c>
      <c r="F19" s="1">
        <v>546</v>
      </c>
      <c r="G19" s="1">
        <v>106</v>
      </c>
      <c r="H19" s="1"/>
      <c r="I19" s="6">
        <f t="shared" si="0"/>
        <v>19.413919413919412</v>
      </c>
      <c r="J19" s="1">
        <v>1032</v>
      </c>
      <c r="K19" s="1">
        <v>205</v>
      </c>
      <c r="L19" s="1"/>
      <c r="M19" s="6">
        <f t="shared" si="1"/>
        <v>19.864341085271317</v>
      </c>
      <c r="N19" s="1">
        <v>353</v>
      </c>
      <c r="O19" s="1"/>
      <c r="P19" s="1">
        <v>88</v>
      </c>
      <c r="Q19" s="6">
        <f t="shared" si="2"/>
        <v>24.929178470254957</v>
      </c>
      <c r="R19" s="1">
        <v>321</v>
      </c>
      <c r="S19" s="1"/>
      <c r="T19" s="1">
        <v>39</v>
      </c>
      <c r="U19" s="6">
        <f t="shared" si="3"/>
        <v>12.149532710280374</v>
      </c>
      <c r="V19" s="1"/>
      <c r="W19" s="1"/>
      <c r="X19" s="1"/>
      <c r="Y19" s="6"/>
      <c r="Z19" s="1"/>
      <c r="AA19" s="1"/>
      <c r="AB19" s="1"/>
      <c r="AC19" s="6"/>
      <c r="AD19" s="1">
        <v>4</v>
      </c>
      <c r="AE19" s="6">
        <f t="shared" si="5"/>
        <v>76.35697167972606</v>
      </c>
    </row>
    <row r="20" spans="1:31" ht="15">
      <c r="A20" s="1" t="s">
        <v>36</v>
      </c>
      <c r="B20" s="1" t="s">
        <v>17</v>
      </c>
      <c r="C20" s="13"/>
      <c r="D20" s="1"/>
      <c r="E20" s="1" t="s">
        <v>37</v>
      </c>
      <c r="F20" s="1">
        <v>209</v>
      </c>
      <c r="G20" s="1">
        <v>6</v>
      </c>
      <c r="H20" s="1">
        <v>12</v>
      </c>
      <c r="I20" s="6">
        <f t="shared" si="0"/>
        <v>8.61244019138756</v>
      </c>
      <c r="J20" s="1"/>
      <c r="K20" s="1"/>
      <c r="L20" s="1"/>
      <c r="M20" s="6"/>
      <c r="N20" s="1"/>
      <c r="O20" s="1"/>
      <c r="P20" s="1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6"/>
      <c r="AD20" s="1">
        <v>2</v>
      </c>
      <c r="AE20" s="6">
        <f t="shared" si="5"/>
        <v>8.61244019138756</v>
      </c>
    </row>
    <row r="21" spans="1:31" ht="15">
      <c r="A21" s="1" t="s">
        <v>13</v>
      </c>
      <c r="B21" s="1" t="s">
        <v>15</v>
      </c>
      <c r="C21" s="13"/>
      <c r="D21" s="1">
        <v>3</v>
      </c>
      <c r="E21" s="1" t="s">
        <v>14</v>
      </c>
      <c r="F21" s="1">
        <v>523</v>
      </c>
      <c r="G21" s="1">
        <v>9</v>
      </c>
      <c r="H21" s="1">
        <v>115</v>
      </c>
      <c r="I21" s="6">
        <f t="shared" si="0"/>
        <v>23.709369024856596</v>
      </c>
      <c r="J21" s="1"/>
      <c r="K21" s="1"/>
      <c r="L21" s="1"/>
      <c r="M21" s="6"/>
      <c r="N21" s="1"/>
      <c r="O21" s="1"/>
      <c r="P21" s="1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6"/>
      <c r="AD21" s="1">
        <v>2</v>
      </c>
      <c r="AE21" s="6">
        <f t="shared" si="5"/>
        <v>23.709369024856596</v>
      </c>
    </row>
    <row r="22" spans="1:31" ht="15">
      <c r="A22" s="1" t="s">
        <v>46</v>
      </c>
      <c r="B22" s="1" t="s">
        <v>17</v>
      </c>
      <c r="C22" s="13"/>
      <c r="D22" s="1"/>
      <c r="E22" s="1" t="s">
        <v>47</v>
      </c>
      <c r="F22" s="1">
        <v>913</v>
      </c>
      <c r="G22" s="1">
        <v>1</v>
      </c>
      <c r="H22" s="1"/>
      <c r="I22" s="6">
        <f t="shared" si="0"/>
        <v>0.10952902519167579</v>
      </c>
      <c r="J22" s="1"/>
      <c r="K22" s="1"/>
      <c r="L22" s="1"/>
      <c r="M22" s="6"/>
      <c r="N22" s="1"/>
      <c r="O22" s="1"/>
      <c r="P22" s="1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6"/>
      <c r="AD22" s="1">
        <v>1</v>
      </c>
      <c r="AE22" s="6">
        <f t="shared" si="5"/>
        <v>0.10952902519167579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Q30" sqref="Q30"/>
    </sheetView>
  </sheetViews>
  <sheetFormatPr defaultColWidth="11.421875" defaultRowHeight="15"/>
  <cols>
    <col min="1" max="1" width="5.00390625" style="2" customWidth="1"/>
    <col min="2" max="2" width="26.00390625" style="0" customWidth="1"/>
    <col min="3" max="3" width="0.2890625" style="0" customWidth="1"/>
    <col min="4" max="4" width="3.7109375" style="0" hidden="1" customWidth="1"/>
    <col min="5" max="5" width="3.8515625" style="0" hidden="1" customWidth="1"/>
    <col min="6" max="6" width="4.28125" style="2" customWidth="1"/>
    <col min="7" max="7" width="0.2890625" style="0" customWidth="1"/>
    <col min="8" max="8" width="3.57421875" style="0" hidden="1" customWidth="1"/>
    <col min="9" max="9" width="2.7109375" style="0" hidden="1" customWidth="1"/>
    <col min="10" max="10" width="6.00390625" style="2" customWidth="1"/>
    <col min="11" max="11" width="0.2890625" style="0" customWidth="1"/>
    <col min="12" max="12" width="4.28125" style="0" hidden="1" customWidth="1"/>
    <col min="13" max="13" width="3.140625" style="0" hidden="1" customWidth="1"/>
    <col min="14" max="14" width="4.421875" style="2" customWidth="1"/>
    <col min="15" max="15" width="6.140625" style="0" hidden="1" customWidth="1"/>
    <col min="16" max="16" width="5.00390625" style="2" customWidth="1"/>
    <col min="17" max="17" width="8.28125" style="2" customWidth="1"/>
    <col min="18" max="18" width="3.57421875" style="0" customWidth="1"/>
    <col min="19" max="19" width="9.57421875" style="0" customWidth="1"/>
    <col min="20" max="20" width="3.57421875" style="0" customWidth="1"/>
    <col min="21" max="21" width="4.140625" style="0" customWidth="1"/>
    <col min="22" max="22" width="7.00390625" style="0" customWidth="1"/>
    <col min="23" max="23" width="9.8515625" style="0" customWidth="1"/>
    <col min="24" max="24" width="6.57421875" style="0" customWidth="1"/>
    <col min="25" max="25" width="3.57421875" style="0" customWidth="1"/>
    <col min="26" max="26" width="4.140625" style="0" customWidth="1"/>
    <col min="27" max="27" width="7.00390625" style="0" customWidth="1"/>
    <col min="28" max="28" width="4.28125" style="0" customWidth="1"/>
    <col min="29" max="29" width="5.140625" style="0" customWidth="1"/>
    <col min="30" max="30" width="9.00390625" style="0" customWidth="1"/>
    <col min="31" max="31" width="3.8515625" style="0" customWidth="1"/>
    <col min="32" max="32" width="4.28125" style="0" customWidth="1"/>
    <col min="33" max="33" width="5.28125" style="0" customWidth="1"/>
    <col min="34" max="34" width="12.57421875" style="0" customWidth="1"/>
    <col min="35" max="35" width="10.421875" style="0" customWidth="1"/>
  </cols>
  <sheetData>
    <row r="1" spans="1:10" ht="15">
      <c r="A1" s="9" t="s">
        <v>135</v>
      </c>
      <c r="B1" s="7"/>
      <c r="C1" s="7"/>
      <c r="D1" s="7"/>
      <c r="E1" s="2"/>
      <c r="F1"/>
      <c r="G1" s="2"/>
      <c r="H1" s="2"/>
      <c r="J1"/>
    </row>
    <row r="2" spans="1:10" ht="15">
      <c r="A2" s="11"/>
      <c r="B2" s="10"/>
      <c r="C2" s="10"/>
      <c r="D2" s="10"/>
      <c r="E2" s="2"/>
      <c r="F2"/>
      <c r="G2" s="2"/>
      <c r="H2" s="2"/>
      <c r="J2"/>
    </row>
    <row r="3" spans="7:17" ht="15">
      <c r="G3" s="7"/>
      <c r="H3" s="7"/>
      <c r="I3" s="7"/>
      <c r="J3" s="9"/>
      <c r="K3" s="7"/>
      <c r="L3" s="7"/>
      <c r="M3" s="7"/>
      <c r="Q3" s="2" t="s">
        <v>127</v>
      </c>
    </row>
    <row r="4" spans="3:17" ht="15">
      <c r="C4" t="s">
        <v>78</v>
      </c>
      <c r="D4" t="s">
        <v>79</v>
      </c>
      <c r="E4" t="s">
        <v>80</v>
      </c>
      <c r="F4" s="2" t="s">
        <v>85</v>
      </c>
      <c r="G4" t="s">
        <v>81</v>
      </c>
      <c r="H4" t="s">
        <v>82</v>
      </c>
      <c r="I4" t="s">
        <v>80</v>
      </c>
      <c r="J4" s="2" t="s">
        <v>86</v>
      </c>
      <c r="K4" t="s">
        <v>83</v>
      </c>
      <c r="L4" t="s">
        <v>82</v>
      </c>
      <c r="M4" t="s">
        <v>80</v>
      </c>
      <c r="N4" s="2" t="s">
        <v>87</v>
      </c>
      <c r="O4" t="s">
        <v>84</v>
      </c>
      <c r="P4" s="2" t="s">
        <v>88</v>
      </c>
      <c r="Q4" s="2" t="s">
        <v>77</v>
      </c>
    </row>
    <row r="6" spans="1:17" ht="15">
      <c r="A6" s="13">
        <v>1</v>
      </c>
      <c r="B6" s="1" t="s">
        <v>62</v>
      </c>
      <c r="C6" s="1">
        <v>16</v>
      </c>
      <c r="D6" s="1">
        <v>16</v>
      </c>
      <c r="E6" s="1">
        <v>14</v>
      </c>
      <c r="F6" s="13">
        <f aca="true" t="shared" si="0" ref="F6:F23">C6+D6+E6</f>
        <v>46</v>
      </c>
      <c r="G6" s="1">
        <v>10</v>
      </c>
      <c r="H6" s="1">
        <v>12</v>
      </c>
      <c r="I6" s="1">
        <v>5</v>
      </c>
      <c r="J6" s="13">
        <f aca="true" t="shared" si="1" ref="J6:J23">(G6+H6+I6)*1.5</f>
        <v>40.5</v>
      </c>
      <c r="K6" s="1">
        <v>12</v>
      </c>
      <c r="L6" s="1">
        <v>8</v>
      </c>
      <c r="M6" s="1">
        <v>4</v>
      </c>
      <c r="N6" s="13">
        <f aca="true" t="shared" si="2" ref="N6:N23">(K6+L6+M6)*2</f>
        <v>48</v>
      </c>
      <c r="O6" s="1">
        <v>9</v>
      </c>
      <c r="P6" s="13">
        <f aca="true" t="shared" si="3" ref="P6:P23">O6*4</f>
        <v>36</v>
      </c>
      <c r="Q6" s="13">
        <f aca="true" t="shared" si="4" ref="Q6:Q23">F6+J6+N6+P6</f>
        <v>170.5</v>
      </c>
    </row>
    <row r="7" spans="1:17" ht="15">
      <c r="A7" s="13">
        <v>2</v>
      </c>
      <c r="B7" s="1" t="s">
        <v>99</v>
      </c>
      <c r="C7" s="1">
        <v>16</v>
      </c>
      <c r="D7" s="1">
        <v>15</v>
      </c>
      <c r="E7" s="1">
        <v>12</v>
      </c>
      <c r="F7" s="13">
        <f t="shared" si="0"/>
        <v>43</v>
      </c>
      <c r="G7" s="1">
        <v>8</v>
      </c>
      <c r="H7" s="1">
        <v>11</v>
      </c>
      <c r="I7" s="1">
        <v>7</v>
      </c>
      <c r="J7" s="13">
        <f t="shared" si="1"/>
        <v>39</v>
      </c>
      <c r="K7" s="1">
        <v>9</v>
      </c>
      <c r="L7" s="1">
        <v>8</v>
      </c>
      <c r="M7" s="1">
        <v>4</v>
      </c>
      <c r="N7" s="13">
        <f t="shared" si="2"/>
        <v>42</v>
      </c>
      <c r="O7" s="1">
        <v>8</v>
      </c>
      <c r="P7" s="13">
        <f t="shared" si="3"/>
        <v>32</v>
      </c>
      <c r="Q7" s="13">
        <f t="shared" si="4"/>
        <v>156</v>
      </c>
    </row>
    <row r="8" spans="1:17" ht="15">
      <c r="A8" s="13">
        <v>3</v>
      </c>
      <c r="B8" s="1" t="s">
        <v>110</v>
      </c>
      <c r="C8" s="1">
        <v>14</v>
      </c>
      <c r="D8" s="1">
        <v>12</v>
      </c>
      <c r="E8" s="1">
        <v>10</v>
      </c>
      <c r="F8" s="13">
        <f t="shared" si="0"/>
        <v>36</v>
      </c>
      <c r="G8" s="1">
        <v>7</v>
      </c>
      <c r="H8" s="1">
        <v>11</v>
      </c>
      <c r="I8" s="1">
        <v>5</v>
      </c>
      <c r="J8" s="13">
        <f t="shared" si="1"/>
        <v>34.5</v>
      </c>
      <c r="K8" s="1">
        <v>10</v>
      </c>
      <c r="L8" s="1">
        <v>8</v>
      </c>
      <c r="M8" s="1">
        <v>4</v>
      </c>
      <c r="N8" s="13">
        <f t="shared" si="2"/>
        <v>44</v>
      </c>
      <c r="O8" s="1">
        <v>10</v>
      </c>
      <c r="P8" s="13">
        <f t="shared" si="3"/>
        <v>40</v>
      </c>
      <c r="Q8" s="13">
        <f t="shared" si="4"/>
        <v>154.5</v>
      </c>
    </row>
    <row r="9" spans="1:17" ht="15">
      <c r="A9" s="13">
        <v>4</v>
      </c>
      <c r="B9" s="1" t="s">
        <v>36</v>
      </c>
      <c r="C9" s="1">
        <v>16</v>
      </c>
      <c r="D9" s="1">
        <v>16</v>
      </c>
      <c r="E9" s="1">
        <v>14</v>
      </c>
      <c r="F9" s="13">
        <f t="shared" si="0"/>
        <v>46</v>
      </c>
      <c r="G9" s="1">
        <v>12</v>
      </c>
      <c r="H9" s="1">
        <v>12</v>
      </c>
      <c r="I9" s="1">
        <v>5</v>
      </c>
      <c r="J9" s="13">
        <f t="shared" si="1"/>
        <v>43.5</v>
      </c>
      <c r="K9" s="1">
        <v>10</v>
      </c>
      <c r="L9" s="1">
        <v>8</v>
      </c>
      <c r="M9" s="1">
        <v>4</v>
      </c>
      <c r="N9" s="13">
        <f t="shared" si="2"/>
        <v>44</v>
      </c>
      <c r="O9" s="1">
        <v>2</v>
      </c>
      <c r="P9" s="13">
        <f t="shared" si="3"/>
        <v>8</v>
      </c>
      <c r="Q9" s="13">
        <f t="shared" si="4"/>
        <v>141.5</v>
      </c>
    </row>
    <row r="10" spans="1:17" ht="15">
      <c r="A10" s="13">
        <v>5</v>
      </c>
      <c r="B10" s="1" t="s">
        <v>109</v>
      </c>
      <c r="C10" s="1">
        <v>14</v>
      </c>
      <c r="D10" s="1">
        <v>15</v>
      </c>
      <c r="E10" s="1">
        <v>15</v>
      </c>
      <c r="F10" s="13">
        <f t="shared" si="0"/>
        <v>44</v>
      </c>
      <c r="G10" s="1">
        <v>6</v>
      </c>
      <c r="H10" s="1">
        <v>7</v>
      </c>
      <c r="I10" s="1">
        <v>7</v>
      </c>
      <c r="J10" s="13">
        <f t="shared" si="1"/>
        <v>30</v>
      </c>
      <c r="K10" s="1">
        <v>9</v>
      </c>
      <c r="L10" s="1">
        <v>5</v>
      </c>
      <c r="M10" s="1">
        <v>3</v>
      </c>
      <c r="N10" s="13">
        <f t="shared" si="2"/>
        <v>34</v>
      </c>
      <c r="O10" s="1">
        <v>8</v>
      </c>
      <c r="P10" s="13">
        <f t="shared" si="3"/>
        <v>32</v>
      </c>
      <c r="Q10" s="13">
        <f t="shared" si="4"/>
        <v>140</v>
      </c>
    </row>
    <row r="11" spans="1:17" ht="15">
      <c r="A11" s="13">
        <v>6</v>
      </c>
      <c r="B11" s="1" t="s">
        <v>107</v>
      </c>
      <c r="C11" s="1">
        <v>16</v>
      </c>
      <c r="D11" s="1">
        <v>15</v>
      </c>
      <c r="E11" s="1">
        <v>10</v>
      </c>
      <c r="F11" s="13">
        <f t="shared" si="0"/>
        <v>41</v>
      </c>
      <c r="G11" s="1">
        <v>9</v>
      </c>
      <c r="H11" s="1">
        <v>12</v>
      </c>
      <c r="I11" s="1">
        <v>3</v>
      </c>
      <c r="J11" s="13">
        <f t="shared" si="1"/>
        <v>36</v>
      </c>
      <c r="K11" s="1">
        <v>12</v>
      </c>
      <c r="L11" s="1">
        <v>7</v>
      </c>
      <c r="M11" s="1">
        <v>2</v>
      </c>
      <c r="N11" s="13">
        <f t="shared" si="2"/>
        <v>42</v>
      </c>
      <c r="O11" s="1">
        <v>4</v>
      </c>
      <c r="P11" s="13">
        <f t="shared" si="3"/>
        <v>16</v>
      </c>
      <c r="Q11" s="13">
        <f t="shared" si="4"/>
        <v>135</v>
      </c>
    </row>
    <row r="12" spans="1:17" ht="15">
      <c r="A12" s="13">
        <v>7</v>
      </c>
      <c r="B12" s="1" t="s">
        <v>41</v>
      </c>
      <c r="C12" s="1">
        <v>16</v>
      </c>
      <c r="D12" s="1">
        <v>11</v>
      </c>
      <c r="E12" s="1">
        <v>12</v>
      </c>
      <c r="F12" s="13">
        <f t="shared" si="0"/>
        <v>39</v>
      </c>
      <c r="G12" s="1">
        <v>4</v>
      </c>
      <c r="H12" s="1">
        <v>7</v>
      </c>
      <c r="I12" s="1">
        <v>1</v>
      </c>
      <c r="J12" s="13">
        <f t="shared" si="1"/>
        <v>18</v>
      </c>
      <c r="K12" s="1">
        <v>9</v>
      </c>
      <c r="L12" s="1">
        <v>4</v>
      </c>
      <c r="M12" s="1">
        <v>1</v>
      </c>
      <c r="N12" s="13">
        <f t="shared" si="2"/>
        <v>28</v>
      </c>
      <c r="O12" s="1">
        <v>9</v>
      </c>
      <c r="P12" s="13">
        <f t="shared" si="3"/>
        <v>36</v>
      </c>
      <c r="Q12" s="13">
        <f t="shared" si="4"/>
        <v>121</v>
      </c>
    </row>
    <row r="13" spans="1:17" ht="15">
      <c r="A13" s="13">
        <v>8</v>
      </c>
      <c r="B13" s="1" t="s">
        <v>13</v>
      </c>
      <c r="C13" s="1">
        <v>13</v>
      </c>
      <c r="D13" s="1">
        <v>16</v>
      </c>
      <c r="E13" s="1">
        <v>13</v>
      </c>
      <c r="F13" s="13">
        <f t="shared" si="0"/>
        <v>42</v>
      </c>
      <c r="G13" s="1">
        <v>9</v>
      </c>
      <c r="H13" s="1">
        <v>11</v>
      </c>
      <c r="I13" s="1">
        <v>7</v>
      </c>
      <c r="J13" s="13">
        <f t="shared" si="1"/>
        <v>40.5</v>
      </c>
      <c r="K13" s="1">
        <v>5</v>
      </c>
      <c r="L13" s="1">
        <v>8</v>
      </c>
      <c r="M13" s="1">
        <v>1</v>
      </c>
      <c r="N13" s="13">
        <f t="shared" si="2"/>
        <v>28</v>
      </c>
      <c r="O13" s="1">
        <v>2</v>
      </c>
      <c r="P13" s="13">
        <f t="shared" si="3"/>
        <v>8</v>
      </c>
      <c r="Q13" s="13">
        <f t="shared" si="4"/>
        <v>118.5</v>
      </c>
    </row>
    <row r="14" spans="1:17" ht="15">
      <c r="A14" s="13">
        <v>9</v>
      </c>
      <c r="B14" s="1" t="s">
        <v>27</v>
      </c>
      <c r="C14" s="1">
        <v>3</v>
      </c>
      <c r="D14" s="1">
        <v>1</v>
      </c>
      <c r="E14" s="1">
        <v>10</v>
      </c>
      <c r="F14" s="13">
        <f t="shared" si="0"/>
        <v>14</v>
      </c>
      <c r="G14" s="1">
        <v>5</v>
      </c>
      <c r="H14" s="1">
        <v>2</v>
      </c>
      <c r="I14" s="1">
        <v>5</v>
      </c>
      <c r="J14" s="13">
        <f t="shared" si="1"/>
        <v>18</v>
      </c>
      <c r="K14" s="1">
        <v>6</v>
      </c>
      <c r="L14" s="1">
        <v>8</v>
      </c>
      <c r="M14" s="1">
        <v>4</v>
      </c>
      <c r="N14" s="13">
        <f t="shared" si="2"/>
        <v>36</v>
      </c>
      <c r="O14" s="1">
        <v>12</v>
      </c>
      <c r="P14" s="13">
        <f t="shared" si="3"/>
        <v>48</v>
      </c>
      <c r="Q14" s="13">
        <f t="shared" si="4"/>
        <v>116</v>
      </c>
    </row>
    <row r="15" spans="1:17" ht="15">
      <c r="A15" s="13">
        <v>10</v>
      </c>
      <c r="B15" s="1" t="s">
        <v>101</v>
      </c>
      <c r="C15" s="1">
        <v>3</v>
      </c>
      <c r="D15" s="1">
        <v>3</v>
      </c>
      <c r="E15" s="1">
        <v>6</v>
      </c>
      <c r="F15" s="13">
        <f t="shared" si="0"/>
        <v>12</v>
      </c>
      <c r="G15" s="1">
        <v>3</v>
      </c>
      <c r="H15" s="1">
        <v>5</v>
      </c>
      <c r="I15" s="1">
        <v>6</v>
      </c>
      <c r="J15" s="13">
        <f t="shared" si="1"/>
        <v>21</v>
      </c>
      <c r="K15" s="1">
        <v>10</v>
      </c>
      <c r="L15" s="1">
        <v>4</v>
      </c>
      <c r="M15" s="1">
        <v>4</v>
      </c>
      <c r="N15" s="13">
        <f t="shared" si="2"/>
        <v>36</v>
      </c>
      <c r="O15" s="1">
        <v>7</v>
      </c>
      <c r="P15" s="13">
        <f t="shared" si="3"/>
        <v>28</v>
      </c>
      <c r="Q15" s="13">
        <f t="shared" si="4"/>
        <v>97</v>
      </c>
    </row>
    <row r="16" spans="1:17" ht="15">
      <c r="A16" s="13">
        <v>11</v>
      </c>
      <c r="B16" s="1" t="s">
        <v>23</v>
      </c>
      <c r="C16" s="1">
        <v>3</v>
      </c>
      <c r="D16" s="1">
        <v>5</v>
      </c>
      <c r="E16" s="1">
        <v>9</v>
      </c>
      <c r="F16" s="13">
        <f t="shared" si="0"/>
        <v>17</v>
      </c>
      <c r="G16" s="1">
        <v>2</v>
      </c>
      <c r="H16" s="1">
        <v>3</v>
      </c>
      <c r="I16" s="1">
        <v>3</v>
      </c>
      <c r="J16" s="13">
        <f t="shared" si="1"/>
        <v>12</v>
      </c>
      <c r="K16" s="1">
        <v>10</v>
      </c>
      <c r="L16" s="1">
        <v>6</v>
      </c>
      <c r="M16" s="1">
        <v>4</v>
      </c>
      <c r="N16" s="13">
        <f t="shared" si="2"/>
        <v>40</v>
      </c>
      <c r="O16" s="1">
        <v>6</v>
      </c>
      <c r="P16" s="13">
        <f t="shared" si="3"/>
        <v>24</v>
      </c>
      <c r="Q16" s="13">
        <f t="shared" si="4"/>
        <v>93</v>
      </c>
    </row>
    <row r="17" spans="1:17" ht="15">
      <c r="A17" s="13">
        <v>12</v>
      </c>
      <c r="B17" s="1" t="s">
        <v>108</v>
      </c>
      <c r="C17" s="1">
        <v>16</v>
      </c>
      <c r="D17" s="1">
        <v>16</v>
      </c>
      <c r="E17" s="1">
        <v>16</v>
      </c>
      <c r="F17" s="13">
        <f t="shared" si="0"/>
        <v>48</v>
      </c>
      <c r="G17" s="1"/>
      <c r="H17" s="1"/>
      <c r="I17" s="1"/>
      <c r="J17" s="13">
        <f t="shared" si="1"/>
        <v>0</v>
      </c>
      <c r="K17" s="1">
        <v>8</v>
      </c>
      <c r="L17" s="1">
        <v>8</v>
      </c>
      <c r="M17" s="1">
        <v>2</v>
      </c>
      <c r="N17" s="13">
        <f t="shared" si="2"/>
        <v>36</v>
      </c>
      <c r="O17" s="1"/>
      <c r="P17" s="13">
        <f t="shared" si="3"/>
        <v>0</v>
      </c>
      <c r="Q17" s="13">
        <f t="shared" si="4"/>
        <v>84</v>
      </c>
    </row>
    <row r="18" spans="1:17" ht="15">
      <c r="A18" s="13">
        <v>13</v>
      </c>
      <c r="B18" s="1" t="s">
        <v>113</v>
      </c>
      <c r="C18" s="1">
        <v>1</v>
      </c>
      <c r="D18" s="1">
        <v>1</v>
      </c>
      <c r="E18" s="1">
        <v>8</v>
      </c>
      <c r="F18" s="13">
        <f t="shared" si="0"/>
        <v>10</v>
      </c>
      <c r="G18" s="1">
        <v>3</v>
      </c>
      <c r="H18" s="1">
        <v>2</v>
      </c>
      <c r="I18" s="1">
        <v>4</v>
      </c>
      <c r="J18" s="13">
        <f t="shared" si="1"/>
        <v>13.5</v>
      </c>
      <c r="K18" s="1">
        <v>7</v>
      </c>
      <c r="L18" s="1">
        <v>8</v>
      </c>
      <c r="M18" s="1">
        <v>1</v>
      </c>
      <c r="N18" s="13">
        <f t="shared" si="2"/>
        <v>32</v>
      </c>
      <c r="O18" s="1">
        <v>7</v>
      </c>
      <c r="P18" s="13">
        <f t="shared" si="3"/>
        <v>28</v>
      </c>
      <c r="Q18" s="13">
        <f t="shared" si="4"/>
        <v>83.5</v>
      </c>
    </row>
    <row r="19" spans="1:17" ht="15">
      <c r="A19" s="13">
        <v>14</v>
      </c>
      <c r="B19" s="1" t="s">
        <v>112</v>
      </c>
      <c r="C19" s="1">
        <v>2</v>
      </c>
      <c r="D19" s="1">
        <v>1</v>
      </c>
      <c r="E19" s="1">
        <v>5</v>
      </c>
      <c r="F19" s="13">
        <f t="shared" si="0"/>
        <v>8</v>
      </c>
      <c r="G19" s="1"/>
      <c r="H19" s="1"/>
      <c r="I19" s="1">
        <v>5</v>
      </c>
      <c r="J19" s="13">
        <f t="shared" si="1"/>
        <v>7.5</v>
      </c>
      <c r="K19" s="1">
        <v>10</v>
      </c>
      <c r="L19" s="1">
        <v>8</v>
      </c>
      <c r="M19" s="1"/>
      <c r="N19" s="13">
        <f t="shared" si="2"/>
        <v>36</v>
      </c>
      <c r="O19" s="1">
        <v>7</v>
      </c>
      <c r="P19" s="13">
        <f t="shared" si="3"/>
        <v>28</v>
      </c>
      <c r="Q19" s="13">
        <f t="shared" si="4"/>
        <v>79.5</v>
      </c>
    </row>
    <row r="20" spans="1:17" ht="15">
      <c r="A20" s="13">
        <v>15</v>
      </c>
      <c r="B20" s="1" t="s">
        <v>105</v>
      </c>
      <c r="C20" s="1"/>
      <c r="D20" s="1">
        <v>7</v>
      </c>
      <c r="E20" s="1">
        <v>7</v>
      </c>
      <c r="F20" s="13">
        <f t="shared" si="0"/>
        <v>14</v>
      </c>
      <c r="G20" s="1"/>
      <c r="H20" s="1">
        <v>12</v>
      </c>
      <c r="I20" s="1">
        <v>4</v>
      </c>
      <c r="J20" s="13">
        <f t="shared" si="1"/>
        <v>24</v>
      </c>
      <c r="K20" s="1"/>
      <c r="L20" s="1">
        <v>6</v>
      </c>
      <c r="M20" s="1">
        <v>3</v>
      </c>
      <c r="N20" s="13">
        <f t="shared" si="2"/>
        <v>18</v>
      </c>
      <c r="O20" s="1">
        <v>4</v>
      </c>
      <c r="P20" s="13">
        <f t="shared" si="3"/>
        <v>16</v>
      </c>
      <c r="Q20" s="13">
        <f t="shared" si="4"/>
        <v>72</v>
      </c>
    </row>
    <row r="21" spans="1:17" ht="15">
      <c r="A21" s="13">
        <v>16</v>
      </c>
      <c r="B21" s="1" t="s">
        <v>46</v>
      </c>
      <c r="C21" s="1">
        <v>2</v>
      </c>
      <c r="D21" s="1">
        <v>3</v>
      </c>
      <c r="E21" s="1">
        <v>8</v>
      </c>
      <c r="F21" s="13">
        <f t="shared" si="0"/>
        <v>13</v>
      </c>
      <c r="G21" s="1">
        <v>3</v>
      </c>
      <c r="H21" s="1">
        <v>2</v>
      </c>
      <c r="I21" s="1">
        <v>5</v>
      </c>
      <c r="J21" s="13">
        <f t="shared" si="1"/>
        <v>15</v>
      </c>
      <c r="K21" s="1">
        <v>5</v>
      </c>
      <c r="L21" s="1">
        <v>5</v>
      </c>
      <c r="M21" s="1">
        <v>4</v>
      </c>
      <c r="N21" s="13">
        <f t="shared" si="2"/>
        <v>28</v>
      </c>
      <c r="O21" s="1">
        <v>1</v>
      </c>
      <c r="P21" s="13">
        <f t="shared" si="3"/>
        <v>4</v>
      </c>
      <c r="Q21" s="13">
        <f t="shared" si="4"/>
        <v>60</v>
      </c>
    </row>
    <row r="22" spans="1:17" ht="15">
      <c r="A22" s="13">
        <v>17</v>
      </c>
      <c r="B22" s="1" t="s">
        <v>38</v>
      </c>
      <c r="C22" s="1">
        <v>2</v>
      </c>
      <c r="D22" s="1">
        <v>3</v>
      </c>
      <c r="E22" s="1">
        <v>7</v>
      </c>
      <c r="F22" s="13">
        <f t="shared" si="0"/>
        <v>12</v>
      </c>
      <c r="G22" s="1">
        <v>2</v>
      </c>
      <c r="H22" s="1">
        <v>5</v>
      </c>
      <c r="I22" s="1">
        <v>2</v>
      </c>
      <c r="J22" s="13">
        <f t="shared" si="1"/>
        <v>13.5</v>
      </c>
      <c r="K22" s="1">
        <v>4</v>
      </c>
      <c r="L22" s="1">
        <v>6</v>
      </c>
      <c r="M22" s="1">
        <v>4</v>
      </c>
      <c r="N22" s="13">
        <f t="shared" si="2"/>
        <v>28</v>
      </c>
      <c r="O22" s="1"/>
      <c r="P22" s="13">
        <f t="shared" si="3"/>
        <v>0</v>
      </c>
      <c r="Q22" s="13">
        <f t="shared" si="4"/>
        <v>53.5</v>
      </c>
    </row>
    <row r="23" spans="1:17" ht="15">
      <c r="A23" s="13">
        <v>18</v>
      </c>
      <c r="B23" s="1" t="s">
        <v>30</v>
      </c>
      <c r="C23" s="1">
        <v>3</v>
      </c>
      <c r="D23" s="1">
        <v>3</v>
      </c>
      <c r="E23" s="1"/>
      <c r="F23" s="13">
        <f t="shared" si="0"/>
        <v>6</v>
      </c>
      <c r="G23" s="1">
        <v>2</v>
      </c>
      <c r="H23" s="1">
        <v>2</v>
      </c>
      <c r="I23" s="1"/>
      <c r="J23" s="13">
        <f t="shared" si="1"/>
        <v>6</v>
      </c>
      <c r="K23" s="1">
        <v>5</v>
      </c>
      <c r="L23" s="1">
        <v>1</v>
      </c>
      <c r="M23" s="1"/>
      <c r="N23" s="13">
        <f t="shared" si="2"/>
        <v>12</v>
      </c>
      <c r="O23" s="1">
        <v>7</v>
      </c>
      <c r="P23" s="13">
        <f t="shared" si="3"/>
        <v>28</v>
      </c>
      <c r="Q23" s="13">
        <f t="shared" si="4"/>
        <v>52</v>
      </c>
    </row>
    <row r="24" ht="15">
      <c r="Q24" s="9"/>
    </row>
    <row r="25" ht="15">
      <c r="Q25" s="9"/>
    </row>
    <row r="26" ht="15">
      <c r="Q26" s="9"/>
    </row>
    <row r="27" ht="15">
      <c r="Q27" s="9"/>
    </row>
    <row r="28" ht="15">
      <c r="Q28" s="9"/>
    </row>
    <row r="29" ht="15">
      <c r="Q29" s="9"/>
    </row>
    <row r="30" ht="15">
      <c r="Q30" s="9"/>
    </row>
    <row r="31" ht="15">
      <c r="Q31" s="9"/>
    </row>
    <row r="32" ht="15">
      <c r="Q32" s="9"/>
    </row>
    <row r="33" ht="15">
      <c r="Q33" s="9"/>
    </row>
    <row r="34" ht="15">
      <c r="Q34" s="9"/>
    </row>
    <row r="35" ht="15">
      <c r="Q35" s="9"/>
    </row>
    <row r="36" ht="15">
      <c r="Q36" s="9"/>
    </row>
    <row r="37" ht="15">
      <c r="Q37" s="9"/>
    </row>
    <row r="38" ht="15">
      <c r="Q38" s="9"/>
    </row>
    <row r="39" ht="15">
      <c r="Q39" s="9"/>
    </row>
    <row r="40" ht="15">
      <c r="Q40" s="9"/>
    </row>
    <row r="41" ht="15">
      <c r="Q41" s="9"/>
    </row>
    <row r="42" ht="15">
      <c r="Q42" s="9"/>
    </row>
    <row r="43" ht="15">
      <c r="Q4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S32" sqref="S32"/>
    </sheetView>
  </sheetViews>
  <sheetFormatPr defaultColWidth="11.421875" defaultRowHeight="15"/>
  <cols>
    <col min="1" max="1" width="5.8515625" style="2" customWidth="1"/>
    <col min="2" max="2" width="27.28125" style="0" customWidth="1"/>
    <col min="3" max="3" width="0.2890625" style="0" hidden="1" customWidth="1"/>
    <col min="4" max="4" width="5.421875" style="0" hidden="1" customWidth="1"/>
    <col min="5" max="5" width="5.7109375" style="0" hidden="1" customWidth="1"/>
    <col min="6" max="6" width="5.421875" style="0" hidden="1" customWidth="1"/>
    <col min="7" max="7" width="5.7109375" style="0" hidden="1" customWidth="1"/>
    <col min="8" max="8" width="6.28125" style="0" hidden="1" customWidth="1"/>
    <col min="9" max="9" width="4.8515625" style="0" hidden="1" customWidth="1"/>
    <col min="10" max="10" width="5.421875" style="0" hidden="1" customWidth="1"/>
    <col min="11" max="11" width="5.28125" style="0" hidden="1" customWidth="1"/>
    <col min="12" max="12" width="5.7109375" style="0" hidden="1" customWidth="1"/>
    <col min="13" max="13" width="5.00390625" style="0" hidden="1" customWidth="1"/>
    <col min="14" max="14" width="6.140625" style="0" hidden="1" customWidth="1"/>
    <col min="15" max="15" width="4.7109375" style="0" hidden="1" customWidth="1"/>
    <col min="16" max="16" width="5.57421875" style="0" hidden="1" customWidth="1"/>
    <col min="17" max="17" width="12.421875" style="0" customWidth="1"/>
    <col min="18" max="18" width="10.57421875" style="0" customWidth="1"/>
  </cols>
  <sheetData>
    <row r="1" spans="7:20" s="2" customFormat="1" ht="15">
      <c r="G1" s="11"/>
      <c r="H1" s="11"/>
      <c r="I1" s="11"/>
      <c r="J1" s="11"/>
      <c r="K1" s="11"/>
      <c r="L1" s="11"/>
      <c r="M1" s="11"/>
      <c r="Q1" s="18"/>
      <c r="R1" s="18" t="s">
        <v>122</v>
      </c>
      <c r="S1" s="18" t="s">
        <v>122</v>
      </c>
      <c r="T1" s="18"/>
    </row>
    <row r="2" spans="7:20" s="2" customFormat="1" ht="15">
      <c r="G2" s="9"/>
      <c r="H2" s="9"/>
      <c r="I2" s="9"/>
      <c r="J2" s="9"/>
      <c r="K2" s="9"/>
      <c r="L2" s="9"/>
      <c r="M2" s="9"/>
      <c r="Q2" s="22" t="s">
        <v>131</v>
      </c>
      <c r="R2" s="22" t="s">
        <v>124</v>
      </c>
      <c r="S2" s="22" t="s">
        <v>134</v>
      </c>
      <c r="T2" s="19" t="s">
        <v>125</v>
      </c>
    </row>
    <row r="3" spans="3:20" s="2" customFormat="1" ht="15">
      <c r="C3" s="2" t="s">
        <v>78</v>
      </c>
      <c r="D3" s="2" t="s">
        <v>79</v>
      </c>
      <c r="E3" s="2" t="s">
        <v>80</v>
      </c>
      <c r="F3" s="2" t="s">
        <v>85</v>
      </c>
      <c r="G3" s="2" t="s">
        <v>81</v>
      </c>
      <c r="H3" s="2" t="s">
        <v>82</v>
      </c>
      <c r="I3" s="2" t="s">
        <v>80</v>
      </c>
      <c r="J3" s="2" t="s">
        <v>86</v>
      </c>
      <c r="K3" s="2" t="s">
        <v>83</v>
      </c>
      <c r="L3" s="2" t="s">
        <v>82</v>
      </c>
      <c r="M3" s="2" t="s">
        <v>80</v>
      </c>
      <c r="N3" s="2" t="s">
        <v>87</v>
      </c>
      <c r="O3" s="2" t="s">
        <v>84</v>
      </c>
      <c r="P3" s="2" t="s">
        <v>88</v>
      </c>
      <c r="Q3" s="22" t="s">
        <v>77</v>
      </c>
      <c r="R3" s="22" t="s">
        <v>123</v>
      </c>
      <c r="S3" s="22" t="s">
        <v>133</v>
      </c>
      <c r="T3" s="19" t="s">
        <v>126</v>
      </c>
    </row>
    <row r="4" spans="17:20" s="2" customFormat="1" ht="15.75" thickBot="1">
      <c r="Q4" s="23" t="s">
        <v>132</v>
      </c>
      <c r="R4" s="23" t="s">
        <v>133</v>
      </c>
      <c r="S4" s="23"/>
      <c r="T4" s="20">
        <v>2015</v>
      </c>
    </row>
    <row r="5" spans="1:20" ht="15">
      <c r="A5" s="13">
        <v>1</v>
      </c>
      <c r="B5" s="1" t="s">
        <v>13</v>
      </c>
      <c r="C5" s="1">
        <v>13</v>
      </c>
      <c r="D5" s="1">
        <v>16</v>
      </c>
      <c r="E5" s="1">
        <v>13</v>
      </c>
      <c r="F5" s="13">
        <f aca="true" t="shared" si="0" ref="F5:F19">C5+D5+E5</f>
        <v>42</v>
      </c>
      <c r="G5" s="1">
        <v>9</v>
      </c>
      <c r="H5" s="1">
        <v>11</v>
      </c>
      <c r="I5" s="1">
        <v>7</v>
      </c>
      <c r="J5" s="13">
        <f aca="true" t="shared" si="1" ref="J5:J17">(G5+H5+I5)*1.5</f>
        <v>40.5</v>
      </c>
      <c r="K5" s="1">
        <v>5</v>
      </c>
      <c r="L5" s="1">
        <v>8</v>
      </c>
      <c r="M5" s="1">
        <v>1</v>
      </c>
      <c r="N5" s="13">
        <f aca="true" t="shared" si="2" ref="N5:N27">(K5+L5+M5)*2</f>
        <v>28</v>
      </c>
      <c r="O5" s="1">
        <v>2</v>
      </c>
      <c r="P5" s="13">
        <f aca="true" t="shared" si="3" ref="P5:P35">O5*4</f>
        <v>8</v>
      </c>
      <c r="Q5" s="21">
        <f aca="true" t="shared" si="4" ref="Q5:Q41">F5+J5+N5+P5</f>
        <v>118.5</v>
      </c>
      <c r="R5" s="16">
        <v>50</v>
      </c>
      <c r="S5" s="16">
        <v>300</v>
      </c>
      <c r="T5" s="17">
        <f aca="true" t="shared" si="5" ref="T5:T41">Q5+R5+S5</f>
        <v>468.5</v>
      </c>
    </row>
    <row r="6" spans="1:20" ht="15">
      <c r="A6" s="13">
        <v>2</v>
      </c>
      <c r="B6" s="1" t="s">
        <v>62</v>
      </c>
      <c r="C6" s="1">
        <v>16</v>
      </c>
      <c r="D6" s="1">
        <v>16</v>
      </c>
      <c r="E6" s="1">
        <v>14</v>
      </c>
      <c r="F6" s="13">
        <f t="shared" si="0"/>
        <v>46</v>
      </c>
      <c r="G6" s="1">
        <v>10</v>
      </c>
      <c r="H6" s="1">
        <v>12</v>
      </c>
      <c r="I6" s="1">
        <v>5</v>
      </c>
      <c r="J6" s="13">
        <f t="shared" si="1"/>
        <v>40.5</v>
      </c>
      <c r="K6" s="1">
        <v>12</v>
      </c>
      <c r="L6" s="1">
        <v>8</v>
      </c>
      <c r="M6" s="1">
        <v>4</v>
      </c>
      <c r="N6" s="13">
        <f t="shared" si="2"/>
        <v>48</v>
      </c>
      <c r="O6" s="1">
        <v>9</v>
      </c>
      <c r="P6" s="13">
        <f t="shared" si="3"/>
        <v>36</v>
      </c>
      <c r="Q6" s="13">
        <f t="shared" si="4"/>
        <v>170.5</v>
      </c>
      <c r="R6" s="1">
        <v>20</v>
      </c>
      <c r="S6" s="1">
        <v>240</v>
      </c>
      <c r="T6" s="15">
        <f t="shared" si="5"/>
        <v>430.5</v>
      </c>
    </row>
    <row r="7" spans="1:20" ht="15">
      <c r="A7" s="13">
        <v>3</v>
      </c>
      <c r="B7" s="1" t="s">
        <v>107</v>
      </c>
      <c r="C7" s="1">
        <v>16</v>
      </c>
      <c r="D7" s="1">
        <v>15</v>
      </c>
      <c r="E7" s="1">
        <v>10</v>
      </c>
      <c r="F7" s="13">
        <f t="shared" si="0"/>
        <v>41</v>
      </c>
      <c r="G7" s="1">
        <v>9</v>
      </c>
      <c r="H7" s="1">
        <v>12</v>
      </c>
      <c r="I7" s="1">
        <v>3</v>
      </c>
      <c r="J7" s="13">
        <f t="shared" si="1"/>
        <v>36</v>
      </c>
      <c r="K7" s="1">
        <v>12</v>
      </c>
      <c r="L7" s="1">
        <v>7</v>
      </c>
      <c r="M7" s="1">
        <v>2</v>
      </c>
      <c r="N7" s="13">
        <f t="shared" si="2"/>
        <v>42</v>
      </c>
      <c r="O7" s="1">
        <v>4</v>
      </c>
      <c r="P7" s="13">
        <f t="shared" si="3"/>
        <v>16</v>
      </c>
      <c r="Q7" s="13">
        <f t="shared" si="4"/>
        <v>135</v>
      </c>
      <c r="R7" s="1">
        <v>50</v>
      </c>
      <c r="S7" s="1">
        <v>180</v>
      </c>
      <c r="T7" s="15">
        <f t="shared" si="5"/>
        <v>365</v>
      </c>
    </row>
    <row r="8" spans="1:20" ht="15">
      <c r="A8" s="13">
        <v>4</v>
      </c>
      <c r="B8" s="1" t="s">
        <v>99</v>
      </c>
      <c r="C8" s="1">
        <v>16</v>
      </c>
      <c r="D8" s="1">
        <v>15</v>
      </c>
      <c r="E8" s="1">
        <v>12</v>
      </c>
      <c r="F8" s="13">
        <f t="shared" si="0"/>
        <v>43</v>
      </c>
      <c r="G8" s="1">
        <v>8</v>
      </c>
      <c r="H8" s="1">
        <v>11</v>
      </c>
      <c r="I8" s="1">
        <v>7</v>
      </c>
      <c r="J8" s="13">
        <f t="shared" si="1"/>
        <v>39</v>
      </c>
      <c r="K8" s="1">
        <v>9</v>
      </c>
      <c r="L8" s="1">
        <v>8</v>
      </c>
      <c r="M8" s="1">
        <v>4</v>
      </c>
      <c r="N8" s="13">
        <f t="shared" si="2"/>
        <v>42</v>
      </c>
      <c r="O8" s="1">
        <v>8</v>
      </c>
      <c r="P8" s="13">
        <f t="shared" si="3"/>
        <v>32</v>
      </c>
      <c r="Q8" s="13">
        <f t="shared" si="4"/>
        <v>156</v>
      </c>
      <c r="R8" s="1">
        <v>20</v>
      </c>
      <c r="S8" s="1">
        <v>40</v>
      </c>
      <c r="T8" s="15">
        <f t="shared" si="5"/>
        <v>216</v>
      </c>
    </row>
    <row r="9" spans="1:20" ht="15">
      <c r="A9" s="13">
        <v>5</v>
      </c>
      <c r="B9" s="1" t="s">
        <v>27</v>
      </c>
      <c r="C9" s="1">
        <v>3</v>
      </c>
      <c r="D9" s="1">
        <v>1</v>
      </c>
      <c r="E9" s="1">
        <v>10</v>
      </c>
      <c r="F9" s="13">
        <f t="shared" si="0"/>
        <v>14</v>
      </c>
      <c r="G9" s="1">
        <v>5</v>
      </c>
      <c r="H9" s="1">
        <v>2</v>
      </c>
      <c r="I9" s="1">
        <v>5</v>
      </c>
      <c r="J9" s="13">
        <f t="shared" si="1"/>
        <v>18</v>
      </c>
      <c r="K9" s="1">
        <v>6</v>
      </c>
      <c r="L9" s="1">
        <v>8</v>
      </c>
      <c r="M9" s="1">
        <v>4</v>
      </c>
      <c r="N9" s="13">
        <f t="shared" si="2"/>
        <v>36</v>
      </c>
      <c r="O9" s="1">
        <v>12</v>
      </c>
      <c r="P9" s="13">
        <f t="shared" si="3"/>
        <v>48</v>
      </c>
      <c r="Q9" s="13">
        <f t="shared" si="4"/>
        <v>116</v>
      </c>
      <c r="R9" s="1">
        <v>20</v>
      </c>
      <c r="S9" s="1">
        <v>80</v>
      </c>
      <c r="T9" s="15">
        <f t="shared" si="5"/>
        <v>216</v>
      </c>
    </row>
    <row r="10" spans="1:20" ht="15">
      <c r="A10" s="13">
        <v>6</v>
      </c>
      <c r="B10" s="1" t="s">
        <v>36</v>
      </c>
      <c r="C10" s="1">
        <v>16</v>
      </c>
      <c r="D10" s="1">
        <v>16</v>
      </c>
      <c r="E10" s="1">
        <v>14</v>
      </c>
      <c r="F10" s="13">
        <f t="shared" si="0"/>
        <v>46</v>
      </c>
      <c r="G10" s="1">
        <v>12</v>
      </c>
      <c r="H10" s="1">
        <v>12</v>
      </c>
      <c r="I10" s="1">
        <v>5</v>
      </c>
      <c r="J10" s="13">
        <f t="shared" si="1"/>
        <v>43.5</v>
      </c>
      <c r="K10" s="1">
        <v>10</v>
      </c>
      <c r="L10" s="1">
        <v>8</v>
      </c>
      <c r="M10" s="1">
        <v>4</v>
      </c>
      <c r="N10" s="13">
        <f t="shared" si="2"/>
        <v>44</v>
      </c>
      <c r="O10" s="1">
        <v>2</v>
      </c>
      <c r="P10" s="13">
        <f t="shared" si="3"/>
        <v>8</v>
      </c>
      <c r="Q10" s="13">
        <f t="shared" si="4"/>
        <v>141.5</v>
      </c>
      <c r="R10" s="1">
        <v>20</v>
      </c>
      <c r="S10" s="1">
        <v>40</v>
      </c>
      <c r="T10" s="15">
        <f t="shared" si="5"/>
        <v>201.5</v>
      </c>
    </row>
    <row r="11" spans="1:20" ht="15">
      <c r="A11" s="13">
        <v>7</v>
      </c>
      <c r="B11" s="1" t="s">
        <v>110</v>
      </c>
      <c r="C11" s="1">
        <v>14</v>
      </c>
      <c r="D11" s="1">
        <v>12</v>
      </c>
      <c r="E11" s="1">
        <v>10</v>
      </c>
      <c r="F11" s="13">
        <f t="shared" si="0"/>
        <v>36</v>
      </c>
      <c r="G11" s="1">
        <v>7</v>
      </c>
      <c r="H11" s="1">
        <v>11</v>
      </c>
      <c r="I11" s="1">
        <v>5</v>
      </c>
      <c r="J11" s="13">
        <f t="shared" si="1"/>
        <v>34.5</v>
      </c>
      <c r="K11" s="1">
        <v>10</v>
      </c>
      <c r="L11" s="1">
        <v>8</v>
      </c>
      <c r="M11" s="1">
        <v>4</v>
      </c>
      <c r="N11" s="13">
        <f t="shared" si="2"/>
        <v>44</v>
      </c>
      <c r="O11" s="1">
        <v>10</v>
      </c>
      <c r="P11" s="13">
        <f t="shared" si="3"/>
        <v>40</v>
      </c>
      <c r="Q11" s="13">
        <f t="shared" si="4"/>
        <v>154.5</v>
      </c>
      <c r="R11" s="1">
        <v>10</v>
      </c>
      <c r="S11" s="1"/>
      <c r="T11" s="15">
        <f t="shared" si="5"/>
        <v>164.5</v>
      </c>
    </row>
    <row r="12" spans="1:20" ht="15">
      <c r="A12" s="13">
        <v>8</v>
      </c>
      <c r="B12" s="1" t="s">
        <v>105</v>
      </c>
      <c r="C12" s="1"/>
      <c r="D12" s="1">
        <v>7</v>
      </c>
      <c r="E12" s="1">
        <v>7</v>
      </c>
      <c r="F12" s="13">
        <f t="shared" si="0"/>
        <v>14</v>
      </c>
      <c r="G12" s="1"/>
      <c r="H12" s="1">
        <v>12</v>
      </c>
      <c r="I12" s="1">
        <v>4</v>
      </c>
      <c r="J12" s="13">
        <f t="shared" si="1"/>
        <v>24</v>
      </c>
      <c r="K12" s="1"/>
      <c r="L12" s="1">
        <v>6</v>
      </c>
      <c r="M12" s="1">
        <v>3</v>
      </c>
      <c r="N12" s="13">
        <f t="shared" si="2"/>
        <v>18</v>
      </c>
      <c r="O12" s="1">
        <v>4</v>
      </c>
      <c r="P12" s="13">
        <f t="shared" si="3"/>
        <v>16</v>
      </c>
      <c r="Q12" s="13">
        <f t="shared" si="4"/>
        <v>72</v>
      </c>
      <c r="R12" s="1"/>
      <c r="S12" s="1">
        <v>80</v>
      </c>
      <c r="T12" s="15">
        <f t="shared" si="5"/>
        <v>152</v>
      </c>
    </row>
    <row r="13" spans="1:20" ht="15">
      <c r="A13" s="13">
        <v>9</v>
      </c>
      <c r="B13" s="1" t="s">
        <v>109</v>
      </c>
      <c r="C13" s="1">
        <v>14</v>
      </c>
      <c r="D13" s="1">
        <v>15</v>
      </c>
      <c r="E13" s="1">
        <v>15</v>
      </c>
      <c r="F13" s="13">
        <f t="shared" si="0"/>
        <v>44</v>
      </c>
      <c r="G13" s="1">
        <v>6</v>
      </c>
      <c r="H13" s="1">
        <v>7</v>
      </c>
      <c r="I13" s="1">
        <v>7</v>
      </c>
      <c r="J13" s="13">
        <f t="shared" si="1"/>
        <v>30</v>
      </c>
      <c r="K13" s="1">
        <v>9</v>
      </c>
      <c r="L13" s="1">
        <v>5</v>
      </c>
      <c r="M13" s="1">
        <v>3</v>
      </c>
      <c r="N13" s="13">
        <f t="shared" si="2"/>
        <v>34</v>
      </c>
      <c r="O13" s="1">
        <v>8</v>
      </c>
      <c r="P13" s="13">
        <f t="shared" si="3"/>
        <v>32</v>
      </c>
      <c r="Q13" s="13">
        <f t="shared" si="4"/>
        <v>140</v>
      </c>
      <c r="R13" s="1"/>
      <c r="S13" s="1"/>
      <c r="T13" s="15">
        <f t="shared" si="5"/>
        <v>140</v>
      </c>
    </row>
    <row r="14" spans="1:20" ht="15">
      <c r="A14" s="13">
        <v>10</v>
      </c>
      <c r="B14" s="1" t="s">
        <v>23</v>
      </c>
      <c r="C14" s="1">
        <v>3</v>
      </c>
      <c r="D14" s="1">
        <v>5</v>
      </c>
      <c r="E14" s="1">
        <v>9</v>
      </c>
      <c r="F14" s="13">
        <f t="shared" si="0"/>
        <v>17</v>
      </c>
      <c r="G14" s="1">
        <v>2</v>
      </c>
      <c r="H14" s="1">
        <v>3</v>
      </c>
      <c r="I14" s="1">
        <v>3</v>
      </c>
      <c r="J14" s="13">
        <f t="shared" si="1"/>
        <v>12</v>
      </c>
      <c r="K14" s="1">
        <v>10</v>
      </c>
      <c r="L14" s="1">
        <v>6</v>
      </c>
      <c r="M14" s="1">
        <v>4</v>
      </c>
      <c r="N14" s="13">
        <f t="shared" si="2"/>
        <v>40</v>
      </c>
      <c r="O14" s="1">
        <v>6</v>
      </c>
      <c r="P14" s="13">
        <f t="shared" si="3"/>
        <v>24</v>
      </c>
      <c r="Q14" s="13">
        <f t="shared" si="4"/>
        <v>93</v>
      </c>
      <c r="R14" s="1"/>
      <c r="S14" s="1">
        <v>40</v>
      </c>
      <c r="T14" s="15">
        <f t="shared" si="5"/>
        <v>133</v>
      </c>
    </row>
    <row r="15" spans="1:20" ht="15">
      <c r="A15" s="13">
        <v>11</v>
      </c>
      <c r="B15" s="1" t="s">
        <v>56</v>
      </c>
      <c r="C15" s="1">
        <v>16</v>
      </c>
      <c r="D15" s="1">
        <v>16</v>
      </c>
      <c r="E15" s="1"/>
      <c r="F15" s="13">
        <f t="shared" si="0"/>
        <v>32</v>
      </c>
      <c r="G15" s="1"/>
      <c r="H15" s="1"/>
      <c r="I15" s="1"/>
      <c r="J15" s="13">
        <f t="shared" si="1"/>
        <v>0</v>
      </c>
      <c r="K15" s="1"/>
      <c r="L15" s="1"/>
      <c r="M15" s="1"/>
      <c r="N15" s="13">
        <f t="shared" si="2"/>
        <v>0</v>
      </c>
      <c r="O15" s="1"/>
      <c r="P15" s="13">
        <f t="shared" si="3"/>
        <v>0</v>
      </c>
      <c r="Q15" s="13">
        <f t="shared" si="4"/>
        <v>32</v>
      </c>
      <c r="R15" s="1">
        <v>20</v>
      </c>
      <c r="S15" s="1">
        <v>80</v>
      </c>
      <c r="T15" s="15">
        <f t="shared" si="5"/>
        <v>132</v>
      </c>
    </row>
    <row r="16" spans="1:20" ht="15">
      <c r="A16" s="13">
        <v>12</v>
      </c>
      <c r="B16" s="1" t="s">
        <v>41</v>
      </c>
      <c r="C16" s="1">
        <v>16</v>
      </c>
      <c r="D16" s="1">
        <v>11</v>
      </c>
      <c r="E16" s="1">
        <v>12</v>
      </c>
      <c r="F16" s="13">
        <f t="shared" si="0"/>
        <v>39</v>
      </c>
      <c r="G16" s="1">
        <v>4</v>
      </c>
      <c r="H16" s="1">
        <v>7</v>
      </c>
      <c r="I16" s="1">
        <v>1</v>
      </c>
      <c r="J16" s="13">
        <f t="shared" si="1"/>
        <v>18</v>
      </c>
      <c r="K16" s="1">
        <v>9</v>
      </c>
      <c r="L16" s="1">
        <v>4</v>
      </c>
      <c r="M16" s="1">
        <v>1</v>
      </c>
      <c r="N16" s="13">
        <f t="shared" si="2"/>
        <v>28</v>
      </c>
      <c r="O16" s="1">
        <v>9</v>
      </c>
      <c r="P16" s="13">
        <f t="shared" si="3"/>
        <v>36</v>
      </c>
      <c r="Q16" s="13">
        <f t="shared" si="4"/>
        <v>121</v>
      </c>
      <c r="R16" s="1">
        <v>10</v>
      </c>
      <c r="S16" s="1"/>
      <c r="T16" s="15">
        <f t="shared" si="5"/>
        <v>131</v>
      </c>
    </row>
    <row r="17" spans="1:20" ht="15">
      <c r="A17" s="13">
        <v>13</v>
      </c>
      <c r="B17" s="1" t="s">
        <v>108</v>
      </c>
      <c r="C17" s="1">
        <v>16</v>
      </c>
      <c r="D17" s="1">
        <v>16</v>
      </c>
      <c r="E17" s="1">
        <v>16</v>
      </c>
      <c r="F17" s="13">
        <f t="shared" si="0"/>
        <v>48</v>
      </c>
      <c r="G17" s="1"/>
      <c r="H17" s="1"/>
      <c r="I17" s="1"/>
      <c r="J17" s="13">
        <f t="shared" si="1"/>
        <v>0</v>
      </c>
      <c r="K17" s="1">
        <v>10</v>
      </c>
      <c r="L17" s="1">
        <v>8</v>
      </c>
      <c r="M17" s="1">
        <v>2</v>
      </c>
      <c r="N17" s="13">
        <f t="shared" si="2"/>
        <v>40</v>
      </c>
      <c r="O17" s="1"/>
      <c r="P17" s="13">
        <f t="shared" si="3"/>
        <v>0</v>
      </c>
      <c r="Q17" s="13">
        <f t="shared" si="4"/>
        <v>88</v>
      </c>
      <c r="R17" s="1"/>
      <c r="S17" s="1">
        <v>40</v>
      </c>
      <c r="T17" s="15">
        <f>Q17+R17+S17</f>
        <v>128</v>
      </c>
    </row>
    <row r="18" spans="1:20" ht="15">
      <c r="A18" s="13">
        <v>14</v>
      </c>
      <c r="B18" s="1" t="s">
        <v>19</v>
      </c>
      <c r="C18" s="1"/>
      <c r="D18" s="1"/>
      <c r="E18" s="1">
        <v>16</v>
      </c>
      <c r="F18" s="13">
        <f t="shared" si="0"/>
        <v>16</v>
      </c>
      <c r="G18" s="1"/>
      <c r="H18" s="1"/>
      <c r="I18" s="1"/>
      <c r="J18" s="13"/>
      <c r="K18" s="1"/>
      <c r="L18" s="1"/>
      <c r="M18" s="1"/>
      <c r="N18" s="13">
        <f t="shared" si="2"/>
        <v>0</v>
      </c>
      <c r="O18" s="1"/>
      <c r="P18" s="13">
        <f t="shared" si="3"/>
        <v>0</v>
      </c>
      <c r="Q18" s="13">
        <f t="shared" si="4"/>
        <v>16</v>
      </c>
      <c r="R18" s="1">
        <v>20</v>
      </c>
      <c r="S18" s="1">
        <v>80</v>
      </c>
      <c r="T18" s="15">
        <f t="shared" si="5"/>
        <v>116</v>
      </c>
    </row>
    <row r="19" spans="1:20" ht="15">
      <c r="A19" s="13">
        <v>15</v>
      </c>
      <c r="B19" s="1" t="s">
        <v>21</v>
      </c>
      <c r="C19" s="1">
        <v>16</v>
      </c>
      <c r="D19" s="1">
        <v>16</v>
      </c>
      <c r="E19" s="1">
        <v>10</v>
      </c>
      <c r="F19" s="13">
        <f t="shared" si="0"/>
        <v>42</v>
      </c>
      <c r="G19" s="1"/>
      <c r="H19" s="1"/>
      <c r="I19" s="1"/>
      <c r="J19" s="13">
        <f>(G19+H19+I19)*1.5</f>
        <v>0</v>
      </c>
      <c r="K19" s="1"/>
      <c r="L19" s="1"/>
      <c r="M19" s="1"/>
      <c r="N19" s="13">
        <f t="shared" si="2"/>
        <v>0</v>
      </c>
      <c r="O19" s="1"/>
      <c r="P19" s="13">
        <f t="shared" si="3"/>
        <v>0</v>
      </c>
      <c r="Q19" s="13">
        <f t="shared" si="4"/>
        <v>42</v>
      </c>
      <c r="R19" s="1">
        <v>20</v>
      </c>
      <c r="S19" s="1">
        <v>40</v>
      </c>
      <c r="T19" s="15">
        <f t="shared" si="5"/>
        <v>102</v>
      </c>
    </row>
    <row r="20" spans="1:20" ht="15">
      <c r="A20" s="13">
        <v>16</v>
      </c>
      <c r="B20" s="1" t="s">
        <v>116</v>
      </c>
      <c r="C20" s="1"/>
      <c r="D20" s="1"/>
      <c r="E20" s="1"/>
      <c r="F20" s="13"/>
      <c r="G20" s="1"/>
      <c r="H20" s="1"/>
      <c r="I20" s="1"/>
      <c r="J20" s="13"/>
      <c r="K20" s="1"/>
      <c r="L20" s="1"/>
      <c r="M20" s="1">
        <v>4</v>
      </c>
      <c r="N20" s="13">
        <f t="shared" si="2"/>
        <v>8</v>
      </c>
      <c r="O20" s="1"/>
      <c r="P20" s="13">
        <f t="shared" si="3"/>
        <v>0</v>
      </c>
      <c r="Q20" s="13">
        <f t="shared" si="4"/>
        <v>8</v>
      </c>
      <c r="R20" s="1">
        <v>10</v>
      </c>
      <c r="S20" s="1">
        <v>80</v>
      </c>
      <c r="T20" s="15">
        <f t="shared" si="5"/>
        <v>98</v>
      </c>
    </row>
    <row r="21" spans="1:20" ht="15">
      <c r="A21" s="13">
        <v>17</v>
      </c>
      <c r="B21" s="1" t="s">
        <v>101</v>
      </c>
      <c r="C21" s="1">
        <v>3</v>
      </c>
      <c r="D21" s="1">
        <v>3</v>
      </c>
      <c r="E21" s="1">
        <v>6</v>
      </c>
      <c r="F21" s="13">
        <f>C21+D21+E21</f>
        <v>12</v>
      </c>
      <c r="G21" s="1">
        <v>3</v>
      </c>
      <c r="H21" s="1">
        <v>5</v>
      </c>
      <c r="I21" s="1">
        <v>6</v>
      </c>
      <c r="J21" s="13">
        <f aca="true" t="shared" si="6" ref="J21:J31">(G21+H21+I21)*1.5</f>
        <v>21</v>
      </c>
      <c r="K21" s="1">
        <v>10</v>
      </c>
      <c r="L21" s="1">
        <v>4</v>
      </c>
      <c r="M21" s="1">
        <v>4</v>
      </c>
      <c r="N21" s="13">
        <f t="shared" si="2"/>
        <v>36</v>
      </c>
      <c r="O21" s="1">
        <v>7</v>
      </c>
      <c r="P21" s="13">
        <f t="shared" si="3"/>
        <v>28</v>
      </c>
      <c r="Q21" s="13">
        <f t="shared" si="4"/>
        <v>97</v>
      </c>
      <c r="R21" s="1"/>
      <c r="S21" s="1"/>
      <c r="T21" s="15">
        <f t="shared" si="5"/>
        <v>97</v>
      </c>
    </row>
    <row r="22" spans="1:20" ht="15">
      <c r="A22" s="13">
        <v>18</v>
      </c>
      <c r="B22" s="1" t="s">
        <v>113</v>
      </c>
      <c r="C22" s="1">
        <v>1</v>
      </c>
      <c r="D22" s="1">
        <v>1</v>
      </c>
      <c r="E22" s="1">
        <v>8</v>
      </c>
      <c r="F22" s="13">
        <f>C22+D22+E22</f>
        <v>10</v>
      </c>
      <c r="G22" s="1">
        <v>3</v>
      </c>
      <c r="H22" s="1">
        <v>2</v>
      </c>
      <c r="I22" s="1">
        <v>4</v>
      </c>
      <c r="J22" s="13">
        <f t="shared" si="6"/>
        <v>13.5</v>
      </c>
      <c r="K22" s="1">
        <v>10</v>
      </c>
      <c r="L22" s="1">
        <v>8</v>
      </c>
      <c r="M22" s="1">
        <v>1</v>
      </c>
      <c r="N22" s="13">
        <f t="shared" si="2"/>
        <v>38</v>
      </c>
      <c r="O22" s="1">
        <v>7</v>
      </c>
      <c r="P22" s="13">
        <f t="shared" si="3"/>
        <v>28</v>
      </c>
      <c r="Q22" s="13">
        <f t="shared" si="4"/>
        <v>89.5</v>
      </c>
      <c r="R22" s="1"/>
      <c r="S22" s="1"/>
      <c r="T22" s="15">
        <f t="shared" si="5"/>
        <v>89.5</v>
      </c>
    </row>
    <row r="23" spans="1:20" ht="15">
      <c r="A23" s="13">
        <v>19</v>
      </c>
      <c r="B23" s="1" t="s">
        <v>112</v>
      </c>
      <c r="C23" s="1">
        <v>2</v>
      </c>
      <c r="D23" s="1">
        <v>1</v>
      </c>
      <c r="E23" s="1">
        <v>5</v>
      </c>
      <c r="F23" s="13">
        <f>C23+D23+E23</f>
        <v>8</v>
      </c>
      <c r="G23" s="1"/>
      <c r="H23" s="1"/>
      <c r="I23" s="1">
        <v>5</v>
      </c>
      <c r="J23" s="13">
        <f t="shared" si="6"/>
        <v>7.5</v>
      </c>
      <c r="K23" s="1">
        <v>10</v>
      </c>
      <c r="L23" s="1">
        <v>8</v>
      </c>
      <c r="M23" s="1"/>
      <c r="N23" s="13">
        <f t="shared" si="2"/>
        <v>36</v>
      </c>
      <c r="O23" s="1">
        <v>7</v>
      </c>
      <c r="P23" s="13">
        <f t="shared" si="3"/>
        <v>28</v>
      </c>
      <c r="Q23" s="13">
        <f t="shared" si="4"/>
        <v>79.5</v>
      </c>
      <c r="R23" s="1"/>
      <c r="S23" s="1"/>
      <c r="T23" s="15">
        <f t="shared" si="5"/>
        <v>79.5</v>
      </c>
    </row>
    <row r="24" spans="1:20" ht="15">
      <c r="A24" s="13">
        <v>20</v>
      </c>
      <c r="B24" s="1" t="s">
        <v>50</v>
      </c>
      <c r="C24" s="1"/>
      <c r="D24" s="1"/>
      <c r="E24" s="1"/>
      <c r="F24" s="13"/>
      <c r="G24" s="1">
        <v>12</v>
      </c>
      <c r="H24" s="1"/>
      <c r="I24" s="1"/>
      <c r="J24" s="13">
        <f t="shared" si="6"/>
        <v>18</v>
      </c>
      <c r="K24" s="1"/>
      <c r="L24" s="1"/>
      <c r="M24" s="1"/>
      <c r="N24" s="13">
        <f t="shared" si="2"/>
        <v>0</v>
      </c>
      <c r="O24" s="1"/>
      <c r="P24" s="13">
        <f t="shared" si="3"/>
        <v>0</v>
      </c>
      <c r="Q24" s="13">
        <f t="shared" si="4"/>
        <v>18</v>
      </c>
      <c r="R24" s="1">
        <v>20</v>
      </c>
      <c r="S24" s="1">
        <v>40</v>
      </c>
      <c r="T24" s="15">
        <f t="shared" si="5"/>
        <v>78</v>
      </c>
    </row>
    <row r="25" spans="1:20" ht="15">
      <c r="A25" s="13">
        <v>21</v>
      </c>
      <c r="B25" s="1" t="s">
        <v>111</v>
      </c>
      <c r="C25" s="1">
        <v>9</v>
      </c>
      <c r="D25" s="1">
        <v>16</v>
      </c>
      <c r="E25" s="1">
        <v>12</v>
      </c>
      <c r="F25" s="13">
        <f>C25+D25+E25</f>
        <v>37</v>
      </c>
      <c r="G25" s="1"/>
      <c r="H25" s="1"/>
      <c r="I25" s="1"/>
      <c r="J25" s="13">
        <f t="shared" si="6"/>
        <v>0</v>
      </c>
      <c r="K25" s="1"/>
      <c r="L25" s="1"/>
      <c r="M25" s="1"/>
      <c r="N25" s="13">
        <f t="shared" si="2"/>
        <v>0</v>
      </c>
      <c r="O25" s="1"/>
      <c r="P25" s="13">
        <f t="shared" si="3"/>
        <v>0</v>
      </c>
      <c r="Q25" s="13">
        <f t="shared" si="4"/>
        <v>37</v>
      </c>
      <c r="R25" s="1"/>
      <c r="S25" s="1">
        <v>40</v>
      </c>
      <c r="T25" s="15">
        <f t="shared" si="5"/>
        <v>77</v>
      </c>
    </row>
    <row r="26" spans="1:20" ht="15">
      <c r="A26" s="13">
        <v>22</v>
      </c>
      <c r="B26" s="1" t="s">
        <v>114</v>
      </c>
      <c r="C26" s="1"/>
      <c r="D26" s="1"/>
      <c r="E26" s="1"/>
      <c r="F26" s="13"/>
      <c r="G26" s="1">
        <v>11</v>
      </c>
      <c r="H26" s="1">
        <v>11</v>
      </c>
      <c r="I26" s="1">
        <v>2</v>
      </c>
      <c r="J26" s="13">
        <f t="shared" si="6"/>
        <v>36</v>
      </c>
      <c r="K26" s="1"/>
      <c r="L26" s="1"/>
      <c r="M26" s="1"/>
      <c r="N26" s="13">
        <f t="shared" si="2"/>
        <v>0</v>
      </c>
      <c r="O26" s="1"/>
      <c r="P26" s="13">
        <f t="shared" si="3"/>
        <v>0</v>
      </c>
      <c r="Q26" s="13">
        <f t="shared" si="4"/>
        <v>36</v>
      </c>
      <c r="R26" s="1"/>
      <c r="S26" s="1">
        <v>40</v>
      </c>
      <c r="T26" s="15">
        <f t="shared" si="5"/>
        <v>76</v>
      </c>
    </row>
    <row r="27" spans="1:20" ht="15">
      <c r="A27" s="13">
        <v>23</v>
      </c>
      <c r="B27" s="1" t="s">
        <v>46</v>
      </c>
      <c r="C27" s="1">
        <v>2</v>
      </c>
      <c r="D27" s="1">
        <v>3</v>
      </c>
      <c r="E27" s="1">
        <v>8</v>
      </c>
      <c r="F27" s="13">
        <f>C27+D27+E27</f>
        <v>13</v>
      </c>
      <c r="G27" s="1">
        <v>3</v>
      </c>
      <c r="H27" s="1">
        <v>2</v>
      </c>
      <c r="I27" s="1">
        <v>5</v>
      </c>
      <c r="J27" s="13">
        <f t="shared" si="6"/>
        <v>15</v>
      </c>
      <c r="K27" s="1">
        <v>5</v>
      </c>
      <c r="L27" s="1">
        <v>5</v>
      </c>
      <c r="M27" s="1">
        <v>4</v>
      </c>
      <c r="N27" s="13">
        <f t="shared" si="2"/>
        <v>28</v>
      </c>
      <c r="O27" s="1">
        <v>1</v>
      </c>
      <c r="P27" s="13">
        <f t="shared" si="3"/>
        <v>4</v>
      </c>
      <c r="Q27" s="13">
        <f t="shared" si="4"/>
        <v>60</v>
      </c>
      <c r="R27" s="1"/>
      <c r="S27" s="1"/>
      <c r="T27" s="15">
        <f t="shared" si="5"/>
        <v>60</v>
      </c>
    </row>
    <row r="28" spans="1:20" ht="15">
      <c r="A28" s="13">
        <v>24</v>
      </c>
      <c r="B28" s="1" t="s">
        <v>103</v>
      </c>
      <c r="C28" s="1">
        <v>1</v>
      </c>
      <c r="D28" s="1">
        <v>4</v>
      </c>
      <c r="E28" s="1">
        <v>12</v>
      </c>
      <c r="F28" s="13">
        <f>C28+D28+E28</f>
        <v>17</v>
      </c>
      <c r="G28" s="1">
        <v>1</v>
      </c>
      <c r="H28" s="1">
        <v>9</v>
      </c>
      <c r="I28" s="1">
        <v>5</v>
      </c>
      <c r="J28" s="13">
        <f t="shared" si="6"/>
        <v>22.5</v>
      </c>
      <c r="K28" s="1"/>
      <c r="L28" s="1"/>
      <c r="M28" s="1"/>
      <c r="N28" s="13"/>
      <c r="O28" s="1"/>
      <c r="P28" s="13">
        <f t="shared" si="3"/>
        <v>0</v>
      </c>
      <c r="Q28" s="13">
        <f t="shared" si="4"/>
        <v>39.5</v>
      </c>
      <c r="R28" s="1"/>
      <c r="S28" s="1">
        <v>20</v>
      </c>
      <c r="T28" s="15">
        <f t="shared" si="5"/>
        <v>59.5</v>
      </c>
    </row>
    <row r="29" spans="1:20" ht="15">
      <c r="A29" s="13">
        <v>25</v>
      </c>
      <c r="B29" s="1" t="s">
        <v>38</v>
      </c>
      <c r="C29" s="1">
        <v>2</v>
      </c>
      <c r="D29" s="1">
        <v>3</v>
      </c>
      <c r="E29" s="1">
        <v>7</v>
      </c>
      <c r="F29" s="13">
        <f>C29+D29+E29</f>
        <v>12</v>
      </c>
      <c r="G29" s="1">
        <v>2</v>
      </c>
      <c r="H29" s="1">
        <v>5</v>
      </c>
      <c r="I29" s="1">
        <v>2</v>
      </c>
      <c r="J29" s="13">
        <f t="shared" si="6"/>
        <v>13.5</v>
      </c>
      <c r="K29" s="1">
        <v>4</v>
      </c>
      <c r="L29" s="1">
        <v>6</v>
      </c>
      <c r="M29" s="1">
        <v>4</v>
      </c>
      <c r="N29" s="13">
        <f>(K29+L29+M29)*2</f>
        <v>28</v>
      </c>
      <c r="O29" s="1"/>
      <c r="P29" s="13">
        <f t="shared" si="3"/>
        <v>0</v>
      </c>
      <c r="Q29" s="13">
        <f t="shared" si="4"/>
        <v>53.5</v>
      </c>
      <c r="R29" s="1"/>
      <c r="S29" s="1"/>
      <c r="T29" s="15">
        <f t="shared" si="5"/>
        <v>53.5</v>
      </c>
    </row>
    <row r="30" spans="1:20" ht="15">
      <c r="A30" s="13">
        <v>26</v>
      </c>
      <c r="B30" s="1" t="s">
        <v>30</v>
      </c>
      <c r="C30" s="1">
        <v>3</v>
      </c>
      <c r="D30" s="1">
        <v>3</v>
      </c>
      <c r="E30" s="1"/>
      <c r="F30" s="13">
        <f>C30+D30+E30</f>
        <v>6</v>
      </c>
      <c r="G30" s="1">
        <v>2</v>
      </c>
      <c r="H30" s="1">
        <v>2</v>
      </c>
      <c r="I30" s="1"/>
      <c r="J30" s="13">
        <f t="shared" si="6"/>
        <v>6</v>
      </c>
      <c r="K30" s="1">
        <v>5</v>
      </c>
      <c r="L30" s="1">
        <v>1</v>
      </c>
      <c r="M30" s="1"/>
      <c r="N30" s="13">
        <f>(K30+L30+M30)*2</f>
        <v>12</v>
      </c>
      <c r="O30" s="1">
        <v>7</v>
      </c>
      <c r="P30" s="13">
        <f t="shared" si="3"/>
        <v>28</v>
      </c>
      <c r="Q30" s="13">
        <f t="shared" si="4"/>
        <v>52</v>
      </c>
      <c r="R30" s="1"/>
      <c r="S30" s="1"/>
      <c r="T30" s="15">
        <f t="shared" si="5"/>
        <v>52</v>
      </c>
    </row>
    <row r="31" spans="1:20" ht="15">
      <c r="A31" s="13">
        <v>27</v>
      </c>
      <c r="B31" s="1" t="s">
        <v>115</v>
      </c>
      <c r="C31" s="1"/>
      <c r="D31" s="1"/>
      <c r="E31" s="1"/>
      <c r="F31" s="13"/>
      <c r="G31" s="1"/>
      <c r="H31" s="1"/>
      <c r="I31" s="1">
        <v>6</v>
      </c>
      <c r="J31" s="13">
        <f t="shared" si="6"/>
        <v>9</v>
      </c>
      <c r="K31" s="1"/>
      <c r="L31" s="1"/>
      <c r="M31" s="1"/>
      <c r="N31" s="13">
        <f>(K31+L31+M31)*2</f>
        <v>0</v>
      </c>
      <c r="O31" s="1"/>
      <c r="P31" s="13">
        <f t="shared" si="3"/>
        <v>0</v>
      </c>
      <c r="Q31" s="13">
        <f t="shared" si="4"/>
        <v>9</v>
      </c>
      <c r="R31" s="1"/>
      <c r="S31" s="1">
        <v>40</v>
      </c>
      <c r="T31" s="15">
        <f t="shared" si="5"/>
        <v>49</v>
      </c>
    </row>
    <row r="32" spans="1:20" ht="15">
      <c r="A32" s="13">
        <v>28</v>
      </c>
      <c r="B32" s="1" t="s">
        <v>117</v>
      </c>
      <c r="C32" s="1"/>
      <c r="D32" s="1"/>
      <c r="E32" s="1"/>
      <c r="F32" s="13"/>
      <c r="G32" s="1"/>
      <c r="H32" s="1"/>
      <c r="I32" s="1"/>
      <c r="J32" s="13"/>
      <c r="K32" s="1"/>
      <c r="L32" s="1"/>
      <c r="M32" s="1"/>
      <c r="N32" s="13"/>
      <c r="O32" s="1">
        <v>12</v>
      </c>
      <c r="P32" s="13">
        <f t="shared" si="3"/>
        <v>48</v>
      </c>
      <c r="Q32" s="13">
        <f t="shared" si="4"/>
        <v>48</v>
      </c>
      <c r="R32" s="1"/>
      <c r="S32" s="1"/>
      <c r="T32" s="15">
        <f t="shared" si="5"/>
        <v>48</v>
      </c>
    </row>
    <row r="33" spans="1:20" ht="15">
      <c r="A33" s="13">
        <v>29</v>
      </c>
      <c r="B33" s="1" t="s">
        <v>54</v>
      </c>
      <c r="C33" s="1">
        <v>16</v>
      </c>
      <c r="D33" s="1">
        <v>16</v>
      </c>
      <c r="E33" s="1">
        <v>8</v>
      </c>
      <c r="F33" s="13">
        <f>C33+D33+E33</f>
        <v>40</v>
      </c>
      <c r="G33" s="1"/>
      <c r="H33" s="1"/>
      <c r="I33" s="1"/>
      <c r="J33" s="13">
        <f>(G33+H33+I33)*1.5</f>
        <v>0</v>
      </c>
      <c r="K33" s="1"/>
      <c r="L33" s="1"/>
      <c r="M33" s="1"/>
      <c r="N33" s="13">
        <f>(K33+L33+M33)*2</f>
        <v>0</v>
      </c>
      <c r="O33" s="1"/>
      <c r="P33" s="13">
        <f t="shared" si="3"/>
        <v>0</v>
      </c>
      <c r="Q33" s="13">
        <f t="shared" si="4"/>
        <v>40</v>
      </c>
      <c r="R33" s="1"/>
      <c r="S33" s="1"/>
      <c r="T33" s="15">
        <f t="shared" si="5"/>
        <v>40</v>
      </c>
    </row>
    <row r="34" spans="1:20" ht="15">
      <c r="A34" s="13">
        <v>30</v>
      </c>
      <c r="B34" s="1" t="s">
        <v>44</v>
      </c>
      <c r="C34" s="1"/>
      <c r="D34" s="1"/>
      <c r="E34" s="1"/>
      <c r="F34" s="13"/>
      <c r="G34" s="1"/>
      <c r="H34" s="1"/>
      <c r="I34" s="1"/>
      <c r="J34" s="13"/>
      <c r="K34" s="1"/>
      <c r="L34" s="1"/>
      <c r="M34" s="1"/>
      <c r="N34" s="13"/>
      <c r="O34" s="1">
        <v>10</v>
      </c>
      <c r="P34" s="13">
        <f t="shared" si="3"/>
        <v>40</v>
      </c>
      <c r="Q34" s="13">
        <f t="shared" si="4"/>
        <v>40</v>
      </c>
      <c r="R34" s="1"/>
      <c r="S34" s="1"/>
      <c r="T34" s="15">
        <f t="shared" si="5"/>
        <v>40</v>
      </c>
    </row>
    <row r="35" spans="1:20" ht="15">
      <c r="A35" s="13">
        <v>31</v>
      </c>
      <c r="B35" s="1" t="s">
        <v>16</v>
      </c>
      <c r="C35" s="1"/>
      <c r="D35" s="1"/>
      <c r="E35" s="1"/>
      <c r="F35" s="13"/>
      <c r="G35" s="1"/>
      <c r="H35" s="1"/>
      <c r="I35" s="1"/>
      <c r="J35" s="13"/>
      <c r="K35" s="1">
        <v>6</v>
      </c>
      <c r="L35" s="1">
        <v>4</v>
      </c>
      <c r="M35" s="1"/>
      <c r="N35" s="13">
        <f>(K35+L35+M35)*2</f>
        <v>20</v>
      </c>
      <c r="O35" s="1"/>
      <c r="P35" s="13">
        <f t="shared" si="3"/>
        <v>0</v>
      </c>
      <c r="Q35" s="13">
        <f t="shared" si="4"/>
        <v>20</v>
      </c>
      <c r="R35" s="1"/>
      <c r="S35" s="1">
        <v>20</v>
      </c>
      <c r="T35" s="15">
        <f t="shared" si="5"/>
        <v>40</v>
      </c>
    </row>
    <row r="36" spans="1:20" ht="15">
      <c r="A36" s="13">
        <v>32</v>
      </c>
      <c r="B36" s="1" t="s">
        <v>118</v>
      </c>
      <c r="C36" s="1"/>
      <c r="D36" s="1"/>
      <c r="E36" s="1"/>
      <c r="F36" s="13"/>
      <c r="G36" s="1"/>
      <c r="H36" s="1"/>
      <c r="I36" s="1"/>
      <c r="J36" s="13"/>
      <c r="K36" s="1"/>
      <c r="L36" s="1"/>
      <c r="M36" s="1"/>
      <c r="N36" s="13"/>
      <c r="O36" s="1"/>
      <c r="P36" s="13">
        <v>0</v>
      </c>
      <c r="Q36" s="13">
        <f t="shared" si="4"/>
        <v>0</v>
      </c>
      <c r="R36" s="1"/>
      <c r="S36" s="1">
        <v>40</v>
      </c>
      <c r="T36" s="15">
        <f t="shared" si="5"/>
        <v>40</v>
      </c>
    </row>
    <row r="37" spans="1:20" ht="15">
      <c r="A37" s="13">
        <v>33</v>
      </c>
      <c r="B37" s="1" t="s">
        <v>119</v>
      </c>
      <c r="C37" s="1"/>
      <c r="D37" s="1"/>
      <c r="E37" s="1"/>
      <c r="F37" s="13"/>
      <c r="G37" s="1"/>
      <c r="H37" s="1"/>
      <c r="I37" s="1"/>
      <c r="J37" s="13"/>
      <c r="K37" s="1"/>
      <c r="L37" s="1"/>
      <c r="M37" s="1"/>
      <c r="N37" s="13"/>
      <c r="O37" s="1"/>
      <c r="P37" s="13">
        <v>0</v>
      </c>
      <c r="Q37" s="13">
        <f t="shared" si="4"/>
        <v>0</v>
      </c>
      <c r="R37" s="1"/>
      <c r="S37" s="1">
        <v>40</v>
      </c>
      <c r="T37" s="15">
        <f t="shared" si="5"/>
        <v>40</v>
      </c>
    </row>
    <row r="38" spans="1:20" ht="15">
      <c r="A38" s="13">
        <v>34</v>
      </c>
      <c r="B38" s="1" t="s">
        <v>120</v>
      </c>
      <c r="C38" s="1"/>
      <c r="D38" s="1"/>
      <c r="E38" s="1"/>
      <c r="F38" s="13"/>
      <c r="G38" s="1"/>
      <c r="H38" s="1"/>
      <c r="I38" s="1"/>
      <c r="J38" s="13"/>
      <c r="K38" s="1"/>
      <c r="L38" s="1"/>
      <c r="M38" s="1"/>
      <c r="N38" s="13"/>
      <c r="O38" s="1"/>
      <c r="P38" s="13">
        <f>O38*4</f>
        <v>0</v>
      </c>
      <c r="Q38" s="13">
        <f t="shared" si="4"/>
        <v>0</v>
      </c>
      <c r="R38" s="1"/>
      <c r="S38" s="1">
        <v>40</v>
      </c>
      <c r="T38" s="15">
        <f t="shared" si="5"/>
        <v>40</v>
      </c>
    </row>
    <row r="39" spans="1:20" ht="15">
      <c r="A39" s="13">
        <v>35</v>
      </c>
      <c r="B39" s="1" t="s">
        <v>72</v>
      </c>
      <c r="C39" s="1"/>
      <c r="D39" s="1"/>
      <c r="E39" s="1"/>
      <c r="F39" s="13"/>
      <c r="G39" s="1">
        <v>12</v>
      </c>
      <c r="H39" s="1">
        <v>8</v>
      </c>
      <c r="I39" s="1"/>
      <c r="J39" s="13">
        <f>(G39+H39+I39)*1.5</f>
        <v>30</v>
      </c>
      <c r="K39" s="1"/>
      <c r="L39" s="1"/>
      <c r="M39" s="1"/>
      <c r="N39" s="13">
        <f>(K39+L39+M39)*2</f>
        <v>0</v>
      </c>
      <c r="O39" s="1"/>
      <c r="P39" s="13">
        <f>O39*4</f>
        <v>0</v>
      </c>
      <c r="Q39" s="13">
        <f t="shared" si="4"/>
        <v>30</v>
      </c>
      <c r="R39" s="1"/>
      <c r="S39" s="1"/>
      <c r="T39" s="15">
        <f t="shared" si="5"/>
        <v>30</v>
      </c>
    </row>
    <row r="40" spans="1:20" ht="15">
      <c r="A40" s="13">
        <v>36</v>
      </c>
      <c r="B40" s="1" t="s">
        <v>25</v>
      </c>
      <c r="C40" s="1"/>
      <c r="D40" s="1"/>
      <c r="E40" s="1"/>
      <c r="F40" s="13"/>
      <c r="G40" s="1"/>
      <c r="H40" s="1"/>
      <c r="I40" s="1"/>
      <c r="J40" s="13"/>
      <c r="K40" s="1">
        <v>12</v>
      </c>
      <c r="L40" s="1"/>
      <c r="M40" s="1"/>
      <c r="N40" s="13">
        <f>(K40+L40+M40)*2</f>
        <v>24</v>
      </c>
      <c r="O40" s="1"/>
      <c r="P40" s="13">
        <f>O40*4</f>
        <v>0</v>
      </c>
      <c r="Q40" s="13">
        <f t="shared" si="4"/>
        <v>24</v>
      </c>
      <c r="R40" s="1"/>
      <c r="S40" s="1"/>
      <c r="T40" s="15">
        <f t="shared" si="5"/>
        <v>24</v>
      </c>
    </row>
    <row r="41" spans="1:20" ht="15">
      <c r="A41" s="13">
        <v>37</v>
      </c>
      <c r="B41" s="1" t="s">
        <v>121</v>
      </c>
      <c r="C41" s="1"/>
      <c r="D41" s="1"/>
      <c r="E41" s="1"/>
      <c r="F41" s="13"/>
      <c r="G41" s="1"/>
      <c r="H41" s="1"/>
      <c r="I41" s="1"/>
      <c r="J41" s="13"/>
      <c r="K41" s="1"/>
      <c r="L41" s="1"/>
      <c r="M41" s="1"/>
      <c r="N41" s="13"/>
      <c r="O41" s="1"/>
      <c r="P41" s="13">
        <f>O41*4</f>
        <v>0</v>
      </c>
      <c r="Q41" s="13">
        <f t="shared" si="4"/>
        <v>0</v>
      </c>
      <c r="R41" s="1"/>
      <c r="S41" s="1">
        <v>20</v>
      </c>
      <c r="T41" s="15">
        <f t="shared" si="5"/>
        <v>20</v>
      </c>
    </row>
    <row r="42" spans="6:20" ht="15">
      <c r="F42" s="2"/>
      <c r="J42" s="2"/>
      <c r="N42" s="2"/>
      <c r="P42" s="2"/>
      <c r="Q42" s="2"/>
      <c r="T4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AM26"/>
    </sheetView>
  </sheetViews>
  <sheetFormatPr defaultColWidth="11.421875" defaultRowHeight="15"/>
  <cols>
    <col min="1" max="1" width="29.140625" style="0" customWidth="1"/>
    <col min="2" max="3" width="5.421875" style="0" customWidth="1"/>
    <col min="4" max="4" width="7.140625" style="0" customWidth="1"/>
    <col min="5" max="5" width="16.57421875" style="0" customWidth="1"/>
    <col min="6" max="6" width="0.13671875" style="0" customWidth="1"/>
    <col min="7" max="7" width="4.421875" style="0" hidden="1" customWidth="1"/>
    <col min="8" max="8" width="6.7109375" style="0" hidden="1" customWidth="1"/>
    <col min="9" max="9" width="7.8515625" style="0" hidden="1" customWidth="1"/>
    <col min="10" max="10" width="5.7109375" style="0" hidden="1" customWidth="1"/>
    <col min="11" max="11" width="4.7109375" style="0" hidden="1" customWidth="1"/>
    <col min="12" max="12" width="4.57421875" style="0" hidden="1" customWidth="1"/>
    <col min="13" max="13" width="7.140625" style="0" hidden="1" customWidth="1"/>
    <col min="14" max="14" width="4.8515625" style="0" hidden="1" customWidth="1"/>
    <col min="15" max="15" width="4.140625" style="0" hidden="1" customWidth="1"/>
    <col min="16" max="16" width="3.8515625" style="0" hidden="1" customWidth="1"/>
    <col min="17" max="17" width="7.7109375" style="0" hidden="1" customWidth="1"/>
    <col min="18" max="18" width="5.7109375" style="0" hidden="1" customWidth="1"/>
    <col min="19" max="19" width="4.28125" style="0" hidden="1" customWidth="1"/>
    <col min="20" max="20" width="4.00390625" style="0" hidden="1" customWidth="1"/>
    <col min="21" max="21" width="7.00390625" style="0" hidden="1" customWidth="1"/>
    <col min="22" max="22" width="5.421875" style="0" hidden="1" customWidth="1"/>
    <col min="23" max="24" width="3.57421875" style="0" hidden="1" customWidth="1"/>
    <col min="25" max="25" width="7.57421875" style="0" hidden="1" customWidth="1"/>
    <col min="26" max="26" width="6.57421875" style="0" hidden="1" customWidth="1"/>
    <col min="27" max="27" width="3.421875" style="0" hidden="1" customWidth="1"/>
    <col min="28" max="28" width="3.28125" style="0" hidden="1" customWidth="1"/>
    <col min="29" max="29" width="7.00390625" style="0" hidden="1" customWidth="1"/>
    <col min="30" max="30" width="4.421875" style="0" hidden="1" customWidth="1"/>
    <col min="31" max="31" width="3.421875" style="0" hidden="1" customWidth="1"/>
    <col min="32" max="32" width="5.421875" style="0" hidden="1" customWidth="1"/>
    <col min="33" max="33" width="7.28125" style="0" hidden="1" customWidth="1"/>
    <col min="34" max="34" width="6.57421875" style="0" hidden="1" customWidth="1"/>
    <col min="35" max="35" width="3.28125" style="0" hidden="1" customWidth="1"/>
    <col min="36" max="36" width="3.7109375" style="0" hidden="1" customWidth="1"/>
    <col min="37" max="37" width="7.421875" style="0" hidden="1" customWidth="1"/>
    <col min="38" max="38" width="6.57421875" style="0" customWidth="1"/>
    <col min="39" max="39" width="8.140625" style="0" customWidth="1"/>
  </cols>
  <sheetData>
    <row r="1" spans="1:39" ht="15.75">
      <c r="A1" s="12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 t="s">
        <v>7</v>
      </c>
      <c r="AM1" s="3" t="s">
        <v>8</v>
      </c>
    </row>
    <row r="2" spans="1:39" ht="15.75">
      <c r="A2" s="4" t="s">
        <v>0</v>
      </c>
      <c r="B2" s="4"/>
      <c r="C2" s="4" t="s">
        <v>129</v>
      </c>
      <c r="D2" s="4" t="s">
        <v>130</v>
      </c>
      <c r="E2" s="4" t="s">
        <v>1</v>
      </c>
      <c r="F2" s="4" t="s">
        <v>2</v>
      </c>
      <c r="G2" s="4">
        <v>1</v>
      </c>
      <c r="H2" s="4">
        <v>2</v>
      </c>
      <c r="I2" s="4" t="s">
        <v>3</v>
      </c>
      <c r="J2" s="4" t="s">
        <v>2</v>
      </c>
      <c r="K2" s="4">
        <v>1</v>
      </c>
      <c r="L2" s="4">
        <v>2</v>
      </c>
      <c r="M2" s="4" t="s">
        <v>4</v>
      </c>
      <c r="N2" s="4" t="s">
        <v>2</v>
      </c>
      <c r="O2" s="4">
        <v>1</v>
      </c>
      <c r="P2" s="4">
        <v>2</v>
      </c>
      <c r="Q2" s="4" t="s">
        <v>5</v>
      </c>
      <c r="R2" s="4" t="s">
        <v>2</v>
      </c>
      <c r="S2" s="4">
        <v>1</v>
      </c>
      <c r="T2" s="4">
        <v>2</v>
      </c>
      <c r="U2" s="4" t="s">
        <v>6</v>
      </c>
      <c r="V2" s="4" t="s">
        <v>2</v>
      </c>
      <c r="W2" s="4">
        <v>1</v>
      </c>
      <c r="X2" s="4">
        <v>2</v>
      </c>
      <c r="Y2" s="4" t="s">
        <v>9</v>
      </c>
      <c r="Z2" s="4" t="s">
        <v>2</v>
      </c>
      <c r="AA2" s="4">
        <v>1</v>
      </c>
      <c r="AB2" s="4">
        <v>2</v>
      </c>
      <c r="AC2" s="4" t="s">
        <v>10</v>
      </c>
      <c r="AD2" s="4" t="s">
        <v>2</v>
      </c>
      <c r="AE2" s="4">
        <v>1</v>
      </c>
      <c r="AF2" s="4">
        <v>2</v>
      </c>
      <c r="AG2" s="4" t="s">
        <v>11</v>
      </c>
      <c r="AH2" s="4" t="s">
        <v>2</v>
      </c>
      <c r="AI2" s="4">
        <v>1</v>
      </c>
      <c r="AJ2" s="4">
        <v>2</v>
      </c>
      <c r="AK2" s="4" t="s">
        <v>12</v>
      </c>
      <c r="AL2" s="4"/>
      <c r="AM2" s="4"/>
    </row>
    <row r="3" spans="1:3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>
      <c r="A4" s="4" t="s">
        <v>56</v>
      </c>
      <c r="B4" s="4" t="s">
        <v>17</v>
      </c>
      <c r="C4" s="14">
        <v>1</v>
      </c>
      <c r="D4" s="14">
        <v>1</v>
      </c>
      <c r="E4" s="4" t="s">
        <v>57</v>
      </c>
      <c r="F4" s="4">
        <v>1310</v>
      </c>
      <c r="G4" s="4">
        <v>9</v>
      </c>
      <c r="H4" s="4">
        <v>3</v>
      </c>
      <c r="I4" s="5">
        <f aca="true" t="shared" si="0" ref="I4:I26">((G4+H4)*100)/F4</f>
        <v>0.916030534351145</v>
      </c>
      <c r="J4" s="4">
        <v>959</v>
      </c>
      <c r="K4" s="4">
        <v>3</v>
      </c>
      <c r="L4" s="4">
        <v>18</v>
      </c>
      <c r="M4" s="5">
        <f aca="true" t="shared" si="1" ref="M4:M23">((K4+L4)*100)/J4</f>
        <v>2.18978102189781</v>
      </c>
      <c r="N4" s="4">
        <v>687</v>
      </c>
      <c r="O4" s="4">
        <v>3</v>
      </c>
      <c r="P4" s="4">
        <v>1</v>
      </c>
      <c r="Q4" s="5">
        <f aca="true" t="shared" si="2" ref="Q4:Q20">((O4+P4)*100)/N4</f>
        <v>0.5822416302765647</v>
      </c>
      <c r="R4" s="4">
        <v>679</v>
      </c>
      <c r="S4" s="4">
        <v>2</v>
      </c>
      <c r="T4" s="4">
        <v>1</v>
      </c>
      <c r="U4" s="5">
        <f aca="true" t="shared" si="3" ref="U4:U18">((S4+T4)*100)/R4</f>
        <v>0.4418262150220913</v>
      </c>
      <c r="V4" s="4">
        <v>501</v>
      </c>
      <c r="W4" s="4">
        <v>3</v>
      </c>
      <c r="X4" s="4">
        <v>1</v>
      </c>
      <c r="Y4" s="5">
        <f aca="true" t="shared" si="4" ref="Y4:Y17">((W4+X4)*100)/V4</f>
        <v>0.7984031936127745</v>
      </c>
      <c r="Z4" s="4">
        <v>439</v>
      </c>
      <c r="AA4" s="4">
        <v>2</v>
      </c>
      <c r="AB4" s="4">
        <v>3</v>
      </c>
      <c r="AC4" s="5">
        <f aca="true" t="shared" si="5" ref="AC4:AC16">((AA4+AB4)*100)/Z4</f>
        <v>1.1389521640091116</v>
      </c>
      <c r="AD4" s="4">
        <v>448</v>
      </c>
      <c r="AE4" s="4">
        <v>6</v>
      </c>
      <c r="AF4" s="4">
        <v>7</v>
      </c>
      <c r="AG4" s="5">
        <f aca="true" t="shared" si="6" ref="AG4:AG16">((AE4+AF4)*100)/AD4</f>
        <v>2.9017857142857144</v>
      </c>
      <c r="AH4" s="4">
        <v>345</v>
      </c>
      <c r="AI4" s="4">
        <v>3</v>
      </c>
      <c r="AJ4" s="4">
        <v>1</v>
      </c>
      <c r="AK4" s="5">
        <f aca="true" t="shared" si="7" ref="AK4:AK16">((AI4+AJ4)*100)/AH4</f>
        <v>1.1594202898550725</v>
      </c>
      <c r="AL4" s="4">
        <v>16</v>
      </c>
      <c r="AM4" s="5">
        <f aca="true" t="shared" si="8" ref="AM4:AM26">I4+M4+Q4+U4+Y4+AC4+AG4+AK4</f>
        <v>10.128440763310286</v>
      </c>
    </row>
    <row r="5" spans="1:39" ht="15.75">
      <c r="A5" s="4" t="s">
        <v>13</v>
      </c>
      <c r="B5" s="4" t="s">
        <v>15</v>
      </c>
      <c r="C5" s="4">
        <v>2</v>
      </c>
      <c r="D5" s="14">
        <v>1</v>
      </c>
      <c r="E5" s="4" t="s">
        <v>14</v>
      </c>
      <c r="F5" s="4">
        <v>521</v>
      </c>
      <c r="G5" s="4">
        <v>6</v>
      </c>
      <c r="H5" s="4">
        <v>10</v>
      </c>
      <c r="I5" s="5">
        <f t="shared" si="0"/>
        <v>3.071017274472169</v>
      </c>
      <c r="J5" s="4">
        <v>332</v>
      </c>
      <c r="K5" s="4">
        <v>1</v>
      </c>
      <c r="L5" s="4">
        <v>7</v>
      </c>
      <c r="M5" s="5">
        <f t="shared" si="1"/>
        <v>2.4096385542168677</v>
      </c>
      <c r="N5" s="4">
        <v>817</v>
      </c>
      <c r="O5" s="4">
        <v>43</v>
      </c>
      <c r="P5" s="4">
        <v>1</v>
      </c>
      <c r="Q5" s="5">
        <f t="shared" si="2"/>
        <v>5.385556915544676</v>
      </c>
      <c r="R5" s="4">
        <v>112</v>
      </c>
      <c r="S5" s="4">
        <v>2</v>
      </c>
      <c r="T5" s="4">
        <v>1</v>
      </c>
      <c r="U5" s="5">
        <f t="shared" si="3"/>
        <v>2.6785714285714284</v>
      </c>
      <c r="V5" s="4">
        <v>392</v>
      </c>
      <c r="W5" s="4">
        <v>1</v>
      </c>
      <c r="X5" s="4">
        <v>2</v>
      </c>
      <c r="Y5" s="5">
        <f t="shared" si="4"/>
        <v>0.7653061224489796</v>
      </c>
      <c r="Z5" s="4">
        <v>160</v>
      </c>
      <c r="AA5" s="4">
        <v>1</v>
      </c>
      <c r="AB5" s="4">
        <v>5</v>
      </c>
      <c r="AC5" s="5">
        <f t="shared" si="5"/>
        <v>3.75</v>
      </c>
      <c r="AD5" s="4">
        <v>195</v>
      </c>
      <c r="AE5" s="4">
        <v>1</v>
      </c>
      <c r="AF5" s="4">
        <v>4</v>
      </c>
      <c r="AG5" s="5">
        <f t="shared" si="6"/>
        <v>2.5641025641025643</v>
      </c>
      <c r="AH5" s="4">
        <v>187</v>
      </c>
      <c r="AI5" s="4">
        <v>4</v>
      </c>
      <c r="AJ5" s="4">
        <v>12</v>
      </c>
      <c r="AK5" s="5">
        <f t="shared" si="7"/>
        <v>8.556149732620321</v>
      </c>
      <c r="AL5" s="4">
        <v>16</v>
      </c>
      <c r="AM5" s="5">
        <f t="shared" si="8"/>
        <v>29.18034259197701</v>
      </c>
    </row>
    <row r="6" spans="1:39" ht="15.75">
      <c r="A6" s="4" t="s">
        <v>33</v>
      </c>
      <c r="B6" s="4" t="s">
        <v>17</v>
      </c>
      <c r="C6" s="4">
        <v>3</v>
      </c>
      <c r="D6" s="4">
        <v>2</v>
      </c>
      <c r="E6" s="4" t="s">
        <v>34</v>
      </c>
      <c r="F6" s="4">
        <v>1248</v>
      </c>
      <c r="G6" s="4">
        <v>28</v>
      </c>
      <c r="H6" s="4">
        <v>4</v>
      </c>
      <c r="I6" s="5">
        <f t="shared" si="0"/>
        <v>2.5641025641025643</v>
      </c>
      <c r="J6" s="4">
        <v>136</v>
      </c>
      <c r="K6" s="4">
        <v>2</v>
      </c>
      <c r="L6" s="4">
        <v>1</v>
      </c>
      <c r="M6" s="5">
        <f t="shared" si="1"/>
        <v>2.2058823529411766</v>
      </c>
      <c r="N6" s="4">
        <v>440</v>
      </c>
      <c r="O6" s="4">
        <v>16</v>
      </c>
      <c r="P6" s="4">
        <v>2</v>
      </c>
      <c r="Q6" s="5">
        <f t="shared" si="2"/>
        <v>4.090909090909091</v>
      </c>
      <c r="R6" s="4">
        <v>276</v>
      </c>
      <c r="S6" s="4">
        <v>2</v>
      </c>
      <c r="T6" s="4">
        <v>1</v>
      </c>
      <c r="U6" s="5">
        <f t="shared" si="3"/>
        <v>1.0869565217391304</v>
      </c>
      <c r="V6" s="4">
        <v>253</v>
      </c>
      <c r="W6" s="4">
        <v>1</v>
      </c>
      <c r="X6" s="4">
        <v>5</v>
      </c>
      <c r="Y6" s="5">
        <f t="shared" si="4"/>
        <v>2.3715415019762847</v>
      </c>
      <c r="Z6" s="4">
        <v>210</v>
      </c>
      <c r="AA6" s="4">
        <v>20</v>
      </c>
      <c r="AB6" s="4">
        <v>4</v>
      </c>
      <c r="AC6" s="5">
        <f t="shared" si="5"/>
        <v>11.428571428571429</v>
      </c>
      <c r="AD6" s="4">
        <v>211</v>
      </c>
      <c r="AE6" s="4">
        <v>1</v>
      </c>
      <c r="AF6" s="4">
        <v>8</v>
      </c>
      <c r="AG6" s="5">
        <f t="shared" si="6"/>
        <v>4.265402843601896</v>
      </c>
      <c r="AH6" s="4">
        <v>185</v>
      </c>
      <c r="AI6" s="4">
        <v>9</v>
      </c>
      <c r="AJ6" s="4">
        <v>8</v>
      </c>
      <c r="AK6" s="5">
        <f t="shared" si="7"/>
        <v>9.18918918918919</v>
      </c>
      <c r="AL6" s="4">
        <v>16</v>
      </c>
      <c r="AM6" s="5">
        <f t="shared" si="8"/>
        <v>37.20255549303076</v>
      </c>
    </row>
    <row r="7" spans="1:39" ht="15.75">
      <c r="A7" s="4" t="s">
        <v>21</v>
      </c>
      <c r="B7" s="4" t="s">
        <v>17</v>
      </c>
      <c r="C7" s="4">
        <v>4</v>
      </c>
      <c r="D7" s="4">
        <v>3</v>
      </c>
      <c r="E7" s="4" t="s">
        <v>22</v>
      </c>
      <c r="F7" s="4">
        <v>609</v>
      </c>
      <c r="G7" s="4">
        <v>1</v>
      </c>
      <c r="H7" s="4">
        <v>5</v>
      </c>
      <c r="I7" s="5">
        <f t="shared" si="0"/>
        <v>0.9852216748768473</v>
      </c>
      <c r="J7" s="4">
        <v>855</v>
      </c>
      <c r="K7" s="4">
        <v>79</v>
      </c>
      <c r="L7" s="4">
        <v>14</v>
      </c>
      <c r="M7" s="5">
        <f t="shared" si="1"/>
        <v>10.87719298245614</v>
      </c>
      <c r="N7" s="4">
        <v>707</v>
      </c>
      <c r="O7" s="4">
        <v>6</v>
      </c>
      <c r="P7" s="4">
        <v>47</v>
      </c>
      <c r="Q7" s="5">
        <f t="shared" si="2"/>
        <v>7.496463932107496</v>
      </c>
      <c r="R7" s="4">
        <v>384</v>
      </c>
      <c r="S7" s="4">
        <v>2</v>
      </c>
      <c r="T7" s="4">
        <v>23</v>
      </c>
      <c r="U7" s="5">
        <f t="shared" si="3"/>
        <v>6.510416666666667</v>
      </c>
      <c r="V7" s="4">
        <v>294</v>
      </c>
      <c r="W7" s="4">
        <v>14</v>
      </c>
      <c r="X7" s="4">
        <v>21</v>
      </c>
      <c r="Y7" s="5">
        <f t="shared" si="4"/>
        <v>11.904761904761905</v>
      </c>
      <c r="Z7" s="4">
        <v>329</v>
      </c>
      <c r="AA7" s="4">
        <v>27</v>
      </c>
      <c r="AB7" s="4">
        <v>6</v>
      </c>
      <c r="AC7" s="5">
        <f t="shared" si="5"/>
        <v>10.030395136778116</v>
      </c>
      <c r="AD7" s="4">
        <v>188</v>
      </c>
      <c r="AE7" s="4">
        <v>2</v>
      </c>
      <c r="AF7" s="4">
        <v>6</v>
      </c>
      <c r="AG7" s="5">
        <f t="shared" si="6"/>
        <v>4.25531914893617</v>
      </c>
      <c r="AH7" s="4">
        <v>351</v>
      </c>
      <c r="AI7" s="4">
        <v>6</v>
      </c>
      <c r="AJ7" s="4">
        <v>20</v>
      </c>
      <c r="AK7" s="5">
        <f t="shared" si="7"/>
        <v>7.407407407407407</v>
      </c>
      <c r="AL7" s="4">
        <v>16</v>
      </c>
      <c r="AM7" s="5">
        <f t="shared" si="8"/>
        <v>59.467178853990745</v>
      </c>
    </row>
    <row r="8" spans="1:39" ht="15.75">
      <c r="A8" s="4" t="s">
        <v>36</v>
      </c>
      <c r="B8" s="4" t="s">
        <v>17</v>
      </c>
      <c r="C8" s="4">
        <v>5</v>
      </c>
      <c r="D8" s="4">
        <v>4</v>
      </c>
      <c r="E8" s="4" t="s">
        <v>37</v>
      </c>
      <c r="F8" s="4">
        <v>189</v>
      </c>
      <c r="G8" s="4">
        <v>21</v>
      </c>
      <c r="H8" s="4">
        <v>10</v>
      </c>
      <c r="I8" s="5">
        <f t="shared" si="0"/>
        <v>16.402116402116402</v>
      </c>
      <c r="J8" s="4">
        <v>767</v>
      </c>
      <c r="K8" s="4">
        <v>11</v>
      </c>
      <c r="L8" s="4">
        <v>12</v>
      </c>
      <c r="M8" s="5">
        <f t="shared" si="1"/>
        <v>2.9986962190352022</v>
      </c>
      <c r="N8" s="4">
        <v>776</v>
      </c>
      <c r="O8" s="4">
        <v>16</v>
      </c>
      <c r="P8" s="4">
        <v>6</v>
      </c>
      <c r="Q8" s="5">
        <f t="shared" si="2"/>
        <v>2.8350515463917527</v>
      </c>
      <c r="R8" s="4">
        <v>1248</v>
      </c>
      <c r="S8" s="4">
        <v>139</v>
      </c>
      <c r="T8" s="4">
        <v>14</v>
      </c>
      <c r="U8" s="5">
        <f t="shared" si="3"/>
        <v>12.259615384615385</v>
      </c>
      <c r="V8" s="4">
        <v>760</v>
      </c>
      <c r="W8" s="4">
        <v>16</v>
      </c>
      <c r="X8" s="4">
        <v>20</v>
      </c>
      <c r="Y8" s="5">
        <f t="shared" si="4"/>
        <v>4.7368421052631575</v>
      </c>
      <c r="Z8" s="4">
        <v>365</v>
      </c>
      <c r="AA8" s="4">
        <v>18</v>
      </c>
      <c r="AB8" s="4">
        <v>21</v>
      </c>
      <c r="AC8" s="5">
        <f t="shared" si="5"/>
        <v>10.684931506849315</v>
      </c>
      <c r="AD8" s="4">
        <v>211</v>
      </c>
      <c r="AE8" s="4">
        <v>22</v>
      </c>
      <c r="AF8" s="4">
        <v>12</v>
      </c>
      <c r="AG8" s="5">
        <f t="shared" si="6"/>
        <v>16.113744075829384</v>
      </c>
      <c r="AH8" s="4">
        <v>185</v>
      </c>
      <c r="AI8" s="4">
        <v>1</v>
      </c>
      <c r="AJ8" s="4">
        <v>29</v>
      </c>
      <c r="AK8" s="5">
        <f t="shared" si="7"/>
        <v>16.216216216216218</v>
      </c>
      <c r="AL8" s="4">
        <v>16</v>
      </c>
      <c r="AM8" s="5">
        <f t="shared" si="8"/>
        <v>82.24721345631681</v>
      </c>
    </row>
    <row r="9" spans="1:39" ht="15.75">
      <c r="A9" s="4" t="s">
        <v>62</v>
      </c>
      <c r="B9" s="4" t="s">
        <v>17</v>
      </c>
      <c r="C9" s="4">
        <v>6</v>
      </c>
      <c r="D9" s="4">
        <v>5</v>
      </c>
      <c r="E9" s="4" t="s">
        <v>37</v>
      </c>
      <c r="F9" s="4">
        <v>767</v>
      </c>
      <c r="G9" s="4">
        <v>10</v>
      </c>
      <c r="H9" s="4">
        <v>3</v>
      </c>
      <c r="I9" s="5">
        <f t="shared" si="0"/>
        <v>1.694915254237288</v>
      </c>
      <c r="J9" s="4">
        <v>760</v>
      </c>
      <c r="K9" s="4">
        <v>5</v>
      </c>
      <c r="L9" s="4">
        <v>74</v>
      </c>
      <c r="M9" s="5">
        <f t="shared" si="1"/>
        <v>10.394736842105264</v>
      </c>
      <c r="N9" s="4">
        <v>472</v>
      </c>
      <c r="O9" s="4">
        <v>37</v>
      </c>
      <c r="P9" s="4">
        <v>3</v>
      </c>
      <c r="Q9" s="5">
        <f t="shared" si="2"/>
        <v>8.474576271186441</v>
      </c>
      <c r="R9" s="4">
        <v>365</v>
      </c>
      <c r="S9" s="4">
        <v>12</v>
      </c>
      <c r="T9" s="4">
        <v>3</v>
      </c>
      <c r="U9" s="5">
        <f t="shared" si="3"/>
        <v>4.109589041095891</v>
      </c>
      <c r="V9" s="4">
        <v>259</v>
      </c>
      <c r="W9" s="4">
        <v>28</v>
      </c>
      <c r="X9" s="4">
        <v>18</v>
      </c>
      <c r="Y9" s="5">
        <f t="shared" si="4"/>
        <v>17.76061776061776</v>
      </c>
      <c r="Z9" s="4">
        <v>210</v>
      </c>
      <c r="AA9" s="4">
        <v>35</v>
      </c>
      <c r="AB9" s="4">
        <v>6</v>
      </c>
      <c r="AC9" s="5">
        <f t="shared" si="5"/>
        <v>19.523809523809526</v>
      </c>
      <c r="AD9" s="4">
        <v>211</v>
      </c>
      <c r="AE9" s="4">
        <v>21</v>
      </c>
      <c r="AF9" s="4">
        <v>7</v>
      </c>
      <c r="AG9" s="5">
        <f t="shared" si="6"/>
        <v>13.270142180094787</v>
      </c>
      <c r="AH9" s="4">
        <v>181</v>
      </c>
      <c r="AI9" s="4">
        <v>3</v>
      </c>
      <c r="AJ9" s="4">
        <v>32</v>
      </c>
      <c r="AK9" s="5">
        <f t="shared" si="7"/>
        <v>19.337016574585636</v>
      </c>
      <c r="AL9" s="4">
        <v>16</v>
      </c>
      <c r="AM9" s="5">
        <f t="shared" si="8"/>
        <v>94.56540344773258</v>
      </c>
    </row>
    <row r="10" spans="1:39" ht="15.75">
      <c r="A10" s="4" t="s">
        <v>54</v>
      </c>
      <c r="B10" s="4" t="s">
        <v>17</v>
      </c>
      <c r="C10" s="4">
        <v>7</v>
      </c>
      <c r="D10" s="4">
        <v>6</v>
      </c>
      <c r="E10" s="4" t="s">
        <v>55</v>
      </c>
      <c r="F10" s="4">
        <v>316</v>
      </c>
      <c r="G10" s="4">
        <v>1</v>
      </c>
      <c r="H10" s="4">
        <v>6</v>
      </c>
      <c r="I10" s="5">
        <f t="shared" si="0"/>
        <v>2.2151898734177213</v>
      </c>
      <c r="J10" s="4">
        <v>240</v>
      </c>
      <c r="K10" s="4">
        <v>47</v>
      </c>
      <c r="L10" s="4">
        <v>45</v>
      </c>
      <c r="M10" s="5">
        <f t="shared" si="1"/>
        <v>38.333333333333336</v>
      </c>
      <c r="N10" s="4">
        <v>937</v>
      </c>
      <c r="O10" s="4">
        <v>2</v>
      </c>
      <c r="P10" s="4">
        <v>41</v>
      </c>
      <c r="Q10" s="5">
        <f t="shared" si="2"/>
        <v>4.5891141942369265</v>
      </c>
      <c r="R10" s="4">
        <v>546</v>
      </c>
      <c r="S10" s="4">
        <v>48</v>
      </c>
      <c r="T10" s="4">
        <v>3</v>
      </c>
      <c r="U10" s="5">
        <f t="shared" si="3"/>
        <v>9.340659340659341</v>
      </c>
      <c r="V10" s="4">
        <v>384</v>
      </c>
      <c r="W10" s="4">
        <v>14</v>
      </c>
      <c r="X10" s="4">
        <v>25</v>
      </c>
      <c r="Y10" s="5">
        <f t="shared" si="4"/>
        <v>10.15625</v>
      </c>
      <c r="Z10" s="4">
        <v>279</v>
      </c>
      <c r="AA10" s="4">
        <v>1</v>
      </c>
      <c r="AB10" s="4">
        <v>6</v>
      </c>
      <c r="AC10" s="5">
        <f t="shared" si="5"/>
        <v>2.5089605734767026</v>
      </c>
      <c r="AD10" s="4">
        <v>294</v>
      </c>
      <c r="AE10" s="4">
        <v>6</v>
      </c>
      <c r="AF10" s="4">
        <v>5</v>
      </c>
      <c r="AG10" s="5">
        <f t="shared" si="6"/>
        <v>3.741496598639456</v>
      </c>
      <c r="AH10" s="4">
        <v>117</v>
      </c>
      <c r="AI10" s="4">
        <v>21</v>
      </c>
      <c r="AJ10" s="4">
        <v>14</v>
      </c>
      <c r="AK10" s="5">
        <f t="shared" si="7"/>
        <v>29.914529914529915</v>
      </c>
      <c r="AL10" s="4">
        <v>16</v>
      </c>
      <c r="AM10" s="5">
        <f t="shared" si="8"/>
        <v>100.79953382829339</v>
      </c>
    </row>
    <row r="11" spans="1:39" ht="15.75">
      <c r="A11" s="4" t="s">
        <v>52</v>
      </c>
      <c r="B11" s="4" t="s">
        <v>17</v>
      </c>
      <c r="C11" s="4">
        <v>8</v>
      </c>
      <c r="D11" s="4"/>
      <c r="E11" s="4" t="s">
        <v>53</v>
      </c>
      <c r="F11" s="4">
        <v>1333</v>
      </c>
      <c r="G11" s="4">
        <v>37</v>
      </c>
      <c r="H11" s="4">
        <v>2</v>
      </c>
      <c r="I11" s="5">
        <f t="shared" si="0"/>
        <v>2.9257314328582145</v>
      </c>
      <c r="J11" s="4">
        <v>598</v>
      </c>
      <c r="K11" s="4">
        <v>4</v>
      </c>
      <c r="L11" s="4">
        <v>35</v>
      </c>
      <c r="M11" s="5">
        <f t="shared" si="1"/>
        <v>6.521739130434782</v>
      </c>
      <c r="N11" s="4">
        <v>927</v>
      </c>
      <c r="O11" s="4">
        <v>10</v>
      </c>
      <c r="P11" s="4">
        <v>67</v>
      </c>
      <c r="Q11" s="5">
        <f t="shared" si="2"/>
        <v>8.30636461704423</v>
      </c>
      <c r="R11" s="4">
        <v>577</v>
      </c>
      <c r="S11" s="4">
        <v>5</v>
      </c>
      <c r="T11" s="4">
        <v>39</v>
      </c>
      <c r="U11" s="5">
        <f t="shared" si="3"/>
        <v>7.625649913344887</v>
      </c>
      <c r="V11" s="4">
        <v>392</v>
      </c>
      <c r="W11" s="4">
        <v>19</v>
      </c>
      <c r="X11" s="4">
        <v>15</v>
      </c>
      <c r="Y11" s="5">
        <f t="shared" si="4"/>
        <v>8.673469387755102</v>
      </c>
      <c r="Z11" s="4">
        <v>342</v>
      </c>
      <c r="AA11" s="4">
        <v>9</v>
      </c>
      <c r="AB11" s="4">
        <v>51</v>
      </c>
      <c r="AC11" s="5">
        <f t="shared" si="5"/>
        <v>17.54385964912281</v>
      </c>
      <c r="AD11" s="4">
        <v>257</v>
      </c>
      <c r="AE11" s="4">
        <v>21</v>
      </c>
      <c r="AF11" s="4">
        <v>59</v>
      </c>
      <c r="AG11" s="5">
        <f t="shared" si="6"/>
        <v>31.1284046692607</v>
      </c>
      <c r="AH11" s="4">
        <v>229</v>
      </c>
      <c r="AI11" s="4">
        <v>32</v>
      </c>
      <c r="AJ11" s="4">
        <v>15</v>
      </c>
      <c r="AK11" s="5">
        <f t="shared" si="7"/>
        <v>20.524017467248907</v>
      </c>
      <c r="AL11" s="4">
        <v>16</v>
      </c>
      <c r="AM11" s="5">
        <f t="shared" si="8"/>
        <v>103.24923626706963</v>
      </c>
    </row>
    <row r="12" spans="1:39" ht="15.75">
      <c r="A12" s="4" t="s">
        <v>99</v>
      </c>
      <c r="B12" s="4" t="s">
        <v>17</v>
      </c>
      <c r="C12" s="4">
        <v>9</v>
      </c>
      <c r="D12" s="4"/>
      <c r="E12" s="4" t="s">
        <v>100</v>
      </c>
      <c r="F12" s="4">
        <v>752</v>
      </c>
      <c r="G12" s="4">
        <v>63</v>
      </c>
      <c r="H12" s="4">
        <v>5</v>
      </c>
      <c r="I12" s="4">
        <f t="shared" si="0"/>
        <v>9.042553191489361</v>
      </c>
      <c r="J12" s="4">
        <v>479</v>
      </c>
      <c r="K12" s="4">
        <v>5</v>
      </c>
      <c r="L12" s="4">
        <v>27</v>
      </c>
      <c r="M12" s="4">
        <f t="shared" si="1"/>
        <v>6.680584551148225</v>
      </c>
      <c r="N12" s="4">
        <v>477</v>
      </c>
      <c r="O12" s="4">
        <v>1</v>
      </c>
      <c r="P12" s="4">
        <v>57</v>
      </c>
      <c r="Q12" s="4">
        <f t="shared" si="2"/>
        <v>12.159329140461216</v>
      </c>
      <c r="R12" s="4">
        <v>346</v>
      </c>
      <c r="S12" s="4">
        <v>2</v>
      </c>
      <c r="T12" s="4">
        <v>50</v>
      </c>
      <c r="U12" s="4">
        <f t="shared" si="3"/>
        <v>15.028901734104046</v>
      </c>
      <c r="V12" s="4">
        <v>247</v>
      </c>
      <c r="W12" s="4">
        <v>6</v>
      </c>
      <c r="X12" s="4">
        <v>13</v>
      </c>
      <c r="Y12" s="4">
        <f t="shared" si="4"/>
        <v>7.6923076923076925</v>
      </c>
      <c r="Z12" s="4">
        <v>221</v>
      </c>
      <c r="AA12" s="4">
        <v>2</v>
      </c>
      <c r="AB12" s="4">
        <v>23</v>
      </c>
      <c r="AC12" s="4">
        <f t="shared" si="5"/>
        <v>11.312217194570136</v>
      </c>
      <c r="AD12" s="4">
        <v>220</v>
      </c>
      <c r="AE12" s="4">
        <v>2</v>
      </c>
      <c r="AF12" s="4"/>
      <c r="AG12" s="4">
        <f t="shared" si="6"/>
        <v>0.9090909090909091</v>
      </c>
      <c r="AH12" s="4">
        <v>208</v>
      </c>
      <c r="AI12" s="4">
        <v>1</v>
      </c>
      <c r="AJ12" s="4">
        <v>8</v>
      </c>
      <c r="AK12" s="4">
        <f t="shared" si="7"/>
        <v>4.326923076923077</v>
      </c>
      <c r="AL12" s="4">
        <v>15</v>
      </c>
      <c r="AM12" s="4">
        <f t="shared" si="8"/>
        <v>67.15190749009466</v>
      </c>
    </row>
    <row r="13" spans="1:39" ht="15.75">
      <c r="A13" s="4" t="s">
        <v>74</v>
      </c>
      <c r="B13" s="4" t="s">
        <v>15</v>
      </c>
      <c r="C13" s="4">
        <v>10</v>
      </c>
      <c r="D13" s="4">
        <v>2</v>
      </c>
      <c r="E13" s="4" t="s">
        <v>75</v>
      </c>
      <c r="F13" s="4">
        <v>955</v>
      </c>
      <c r="G13" s="4">
        <v>147</v>
      </c>
      <c r="H13" s="4">
        <v>82</v>
      </c>
      <c r="I13" s="5">
        <f t="shared" si="0"/>
        <v>23.979057591623036</v>
      </c>
      <c r="J13" s="4">
        <v>817</v>
      </c>
      <c r="K13" s="4">
        <v>134</v>
      </c>
      <c r="L13" s="4">
        <v>5</v>
      </c>
      <c r="M13" s="5">
        <f t="shared" si="1"/>
        <v>17.01346389228886</v>
      </c>
      <c r="N13" s="4">
        <v>927</v>
      </c>
      <c r="O13" s="4">
        <v>13</v>
      </c>
      <c r="P13" s="4">
        <v>48</v>
      </c>
      <c r="Q13" s="5">
        <f t="shared" si="2"/>
        <v>6.580366774541532</v>
      </c>
      <c r="R13" s="4">
        <v>112</v>
      </c>
      <c r="S13" s="4">
        <v>14</v>
      </c>
      <c r="T13" s="4">
        <v>10</v>
      </c>
      <c r="U13" s="5">
        <f t="shared" si="3"/>
        <v>21.428571428571427</v>
      </c>
      <c r="V13" s="4">
        <v>338</v>
      </c>
      <c r="W13" s="4">
        <v>13</v>
      </c>
      <c r="X13" s="4"/>
      <c r="Y13" s="5">
        <f t="shared" si="4"/>
        <v>3.8461538461538463</v>
      </c>
      <c r="Z13" s="4">
        <v>342</v>
      </c>
      <c r="AA13" s="4">
        <v>29</v>
      </c>
      <c r="AB13" s="4">
        <v>46</v>
      </c>
      <c r="AC13" s="5">
        <f t="shared" si="5"/>
        <v>21.92982456140351</v>
      </c>
      <c r="AD13" s="4">
        <v>140</v>
      </c>
      <c r="AE13" s="4">
        <v>2</v>
      </c>
      <c r="AF13" s="4">
        <v>24</v>
      </c>
      <c r="AG13" s="5">
        <f t="shared" si="6"/>
        <v>18.571428571428573</v>
      </c>
      <c r="AH13" s="4">
        <v>195</v>
      </c>
      <c r="AI13" s="4">
        <v>7</v>
      </c>
      <c r="AJ13" s="4">
        <v>5</v>
      </c>
      <c r="AK13" s="5">
        <f t="shared" si="7"/>
        <v>6.153846153846154</v>
      </c>
      <c r="AL13" s="4">
        <v>15</v>
      </c>
      <c r="AM13" s="5">
        <f t="shared" si="8"/>
        <v>119.50271281985694</v>
      </c>
    </row>
    <row r="14" spans="1:39" ht="15.75">
      <c r="A14" s="4" t="s">
        <v>69</v>
      </c>
      <c r="B14" s="4" t="s">
        <v>17</v>
      </c>
      <c r="C14" s="4">
        <v>11</v>
      </c>
      <c r="D14" s="4"/>
      <c r="E14" s="4" t="s">
        <v>70</v>
      </c>
      <c r="F14" s="4">
        <v>959</v>
      </c>
      <c r="G14" s="4">
        <v>90</v>
      </c>
      <c r="H14" s="4">
        <v>210</v>
      </c>
      <c r="I14" s="5">
        <f t="shared" si="0"/>
        <v>31.282586027111574</v>
      </c>
      <c r="J14" s="4">
        <v>479</v>
      </c>
      <c r="K14" s="4">
        <v>101</v>
      </c>
      <c r="L14" s="4">
        <v>48</v>
      </c>
      <c r="M14" s="5">
        <f t="shared" si="1"/>
        <v>31.106471816283925</v>
      </c>
      <c r="N14" s="4">
        <v>477</v>
      </c>
      <c r="O14" s="4">
        <v>5</v>
      </c>
      <c r="P14" s="4">
        <v>77</v>
      </c>
      <c r="Q14" s="5">
        <f t="shared" si="2"/>
        <v>17.19077568134172</v>
      </c>
      <c r="R14" s="4">
        <v>344</v>
      </c>
      <c r="S14" s="4">
        <v>48</v>
      </c>
      <c r="T14" s="4">
        <v>39</v>
      </c>
      <c r="U14" s="5">
        <f t="shared" si="3"/>
        <v>25.290697674418606</v>
      </c>
      <c r="V14" s="4">
        <v>311</v>
      </c>
      <c r="W14" s="4">
        <v>77</v>
      </c>
      <c r="X14" s="4">
        <v>7</v>
      </c>
      <c r="Y14" s="5">
        <f t="shared" si="4"/>
        <v>27.009646302250804</v>
      </c>
      <c r="Z14" s="4">
        <v>247</v>
      </c>
      <c r="AA14" s="4"/>
      <c r="AB14" s="4">
        <v>9</v>
      </c>
      <c r="AC14" s="5">
        <f t="shared" si="5"/>
        <v>3.6437246963562755</v>
      </c>
      <c r="AD14" s="4">
        <v>221</v>
      </c>
      <c r="AE14" s="4">
        <v>38</v>
      </c>
      <c r="AF14" s="4">
        <v>37</v>
      </c>
      <c r="AG14" s="5">
        <f t="shared" si="6"/>
        <v>33.93665158371041</v>
      </c>
      <c r="AH14" s="4">
        <v>162</v>
      </c>
      <c r="AI14" s="4">
        <v>38</v>
      </c>
      <c r="AJ14" s="4">
        <v>23</v>
      </c>
      <c r="AK14" s="5">
        <f t="shared" si="7"/>
        <v>37.65432098765432</v>
      </c>
      <c r="AL14" s="4">
        <v>15</v>
      </c>
      <c r="AM14" s="5">
        <f t="shared" si="8"/>
        <v>207.11487476912765</v>
      </c>
    </row>
    <row r="15" spans="1:39" ht="15.75">
      <c r="A15" s="4" t="s">
        <v>42</v>
      </c>
      <c r="B15" s="4" t="s">
        <v>17</v>
      </c>
      <c r="C15" s="4">
        <v>12</v>
      </c>
      <c r="D15" s="4"/>
      <c r="E15" s="4" t="s">
        <v>43</v>
      </c>
      <c r="F15" s="4">
        <v>937</v>
      </c>
      <c r="G15" s="4">
        <v>16</v>
      </c>
      <c r="H15" s="4">
        <v>9</v>
      </c>
      <c r="I15" s="5">
        <f t="shared" si="0"/>
        <v>2.6680896478121663</v>
      </c>
      <c r="J15" s="4">
        <v>570</v>
      </c>
      <c r="K15" s="4">
        <v>63</v>
      </c>
      <c r="L15" s="4">
        <v>76</v>
      </c>
      <c r="M15" s="5">
        <f t="shared" si="1"/>
        <v>24.385964912280702</v>
      </c>
      <c r="N15" s="4">
        <v>421</v>
      </c>
      <c r="O15" s="4">
        <v>85</v>
      </c>
      <c r="P15" s="4">
        <v>77</v>
      </c>
      <c r="Q15" s="5">
        <f t="shared" si="2"/>
        <v>38.47980997624703</v>
      </c>
      <c r="R15" s="4">
        <v>351</v>
      </c>
      <c r="S15" s="4">
        <v>33</v>
      </c>
      <c r="T15" s="4">
        <v>68</v>
      </c>
      <c r="U15" s="5">
        <f t="shared" si="3"/>
        <v>28.774928774928775</v>
      </c>
      <c r="V15" s="4">
        <v>107</v>
      </c>
      <c r="W15" s="4">
        <v>1</v>
      </c>
      <c r="X15" s="4"/>
      <c r="Y15" s="5">
        <f t="shared" si="4"/>
        <v>0.9345794392523364</v>
      </c>
      <c r="Z15" s="4">
        <v>548</v>
      </c>
      <c r="AA15" s="4"/>
      <c r="AB15" s="4">
        <v>26</v>
      </c>
      <c r="AC15" s="5">
        <f t="shared" si="5"/>
        <v>4.744525547445256</v>
      </c>
      <c r="AD15" s="4">
        <v>855</v>
      </c>
      <c r="AE15" s="4"/>
      <c r="AF15" s="4">
        <v>2</v>
      </c>
      <c r="AG15" s="5">
        <f t="shared" si="6"/>
        <v>0.23391812865497075</v>
      </c>
      <c r="AH15" s="4">
        <v>707</v>
      </c>
      <c r="AI15" s="4"/>
      <c r="AJ15" s="4">
        <v>7</v>
      </c>
      <c r="AK15" s="5">
        <f t="shared" si="7"/>
        <v>0.9900990099009901</v>
      </c>
      <c r="AL15" s="4">
        <v>12</v>
      </c>
      <c r="AM15" s="5">
        <f t="shared" si="8"/>
        <v>101.21191543652223</v>
      </c>
    </row>
    <row r="16" spans="1:39" ht="15.75">
      <c r="A16" s="4" t="s">
        <v>41</v>
      </c>
      <c r="B16" s="4" t="s">
        <v>15</v>
      </c>
      <c r="C16" s="4"/>
      <c r="D16" s="4">
        <v>3</v>
      </c>
      <c r="E16" s="4" t="s">
        <v>40</v>
      </c>
      <c r="F16" s="4">
        <v>124</v>
      </c>
      <c r="G16" s="4">
        <v>11</v>
      </c>
      <c r="H16" s="4">
        <v>10</v>
      </c>
      <c r="I16" s="5">
        <f t="shared" si="0"/>
        <v>16.93548387096774</v>
      </c>
      <c r="J16" s="4">
        <v>148</v>
      </c>
      <c r="K16" s="4">
        <v>18</v>
      </c>
      <c r="L16" s="4"/>
      <c r="M16" s="5">
        <f t="shared" si="1"/>
        <v>12.162162162162161</v>
      </c>
      <c r="N16" s="4">
        <v>268</v>
      </c>
      <c r="O16" s="4"/>
      <c r="P16" s="4">
        <v>15</v>
      </c>
      <c r="Q16" s="5">
        <f t="shared" si="2"/>
        <v>5.597014925373134</v>
      </c>
      <c r="R16" s="4">
        <v>270</v>
      </c>
      <c r="S16" s="4">
        <v>38</v>
      </c>
      <c r="T16" s="4">
        <v>61</v>
      </c>
      <c r="U16" s="5">
        <f t="shared" si="3"/>
        <v>36.666666666666664</v>
      </c>
      <c r="V16" s="4">
        <v>173</v>
      </c>
      <c r="W16" s="4">
        <v>39</v>
      </c>
      <c r="X16" s="4">
        <v>30</v>
      </c>
      <c r="Y16" s="5">
        <f t="shared" si="4"/>
        <v>39.884393063583815</v>
      </c>
      <c r="Z16" s="4">
        <v>112</v>
      </c>
      <c r="AA16" s="4">
        <v>1</v>
      </c>
      <c r="AB16" s="4"/>
      <c r="AC16" s="5">
        <f t="shared" si="5"/>
        <v>0.8928571428571429</v>
      </c>
      <c r="AD16" s="4">
        <v>254</v>
      </c>
      <c r="AE16" s="4">
        <v>13</v>
      </c>
      <c r="AF16" s="4"/>
      <c r="AG16" s="5">
        <f t="shared" si="6"/>
        <v>5.118110236220472</v>
      </c>
      <c r="AH16" s="4">
        <v>172</v>
      </c>
      <c r="AI16" s="4">
        <v>1</v>
      </c>
      <c r="AJ16" s="4"/>
      <c r="AK16" s="5">
        <f t="shared" si="7"/>
        <v>0.5813953488372093</v>
      </c>
      <c r="AL16" s="4">
        <v>11</v>
      </c>
      <c r="AM16" s="5">
        <f t="shared" si="8"/>
        <v>117.83808341666834</v>
      </c>
    </row>
    <row r="17" spans="1:39" ht="15.75">
      <c r="A17" s="4" t="s">
        <v>105</v>
      </c>
      <c r="B17" s="4" t="s">
        <v>17</v>
      </c>
      <c r="C17" s="4"/>
      <c r="D17" s="4"/>
      <c r="E17" s="4" t="s">
        <v>100</v>
      </c>
      <c r="F17" s="4">
        <v>440</v>
      </c>
      <c r="G17" s="4"/>
      <c r="H17" s="4">
        <v>46</v>
      </c>
      <c r="I17" s="5">
        <f t="shared" si="0"/>
        <v>10.454545454545455</v>
      </c>
      <c r="J17" s="4">
        <v>851</v>
      </c>
      <c r="K17" s="4">
        <v>157</v>
      </c>
      <c r="L17" s="4">
        <v>180</v>
      </c>
      <c r="M17" s="5">
        <f t="shared" si="1"/>
        <v>39.60047003525264</v>
      </c>
      <c r="N17" s="4">
        <v>959</v>
      </c>
      <c r="O17" s="4">
        <v>8</v>
      </c>
      <c r="P17" s="4"/>
      <c r="Q17" s="5">
        <f t="shared" si="2"/>
        <v>0.8342022940563086</v>
      </c>
      <c r="R17" s="4">
        <v>247</v>
      </c>
      <c r="S17" s="4">
        <v>2</v>
      </c>
      <c r="T17" s="4">
        <v>51</v>
      </c>
      <c r="U17" s="5">
        <f t="shared" si="3"/>
        <v>21.45748987854251</v>
      </c>
      <c r="V17" s="4">
        <v>365</v>
      </c>
      <c r="W17" s="4"/>
      <c r="X17" s="4">
        <v>16</v>
      </c>
      <c r="Y17" s="5">
        <f t="shared" si="4"/>
        <v>4.383561643835616</v>
      </c>
      <c r="Z17" s="4"/>
      <c r="AA17" s="4"/>
      <c r="AB17" s="4"/>
      <c r="AC17" s="5"/>
      <c r="AD17" s="4"/>
      <c r="AE17" s="4"/>
      <c r="AF17" s="4"/>
      <c r="AG17" s="5"/>
      <c r="AH17" s="4"/>
      <c r="AI17" s="4"/>
      <c r="AJ17" s="4"/>
      <c r="AK17" s="5"/>
      <c r="AL17" s="4">
        <v>7</v>
      </c>
      <c r="AM17" s="5">
        <f t="shared" si="8"/>
        <v>76.73026930623253</v>
      </c>
    </row>
    <row r="18" spans="1:39" ht="15.75">
      <c r="A18" s="4" t="s">
        <v>23</v>
      </c>
      <c r="B18" s="4" t="s">
        <v>17</v>
      </c>
      <c r="C18" s="4"/>
      <c r="D18" s="4"/>
      <c r="E18" s="4" t="s">
        <v>24</v>
      </c>
      <c r="F18" s="4">
        <v>290</v>
      </c>
      <c r="G18" s="4">
        <v>40</v>
      </c>
      <c r="H18" s="4">
        <v>67</v>
      </c>
      <c r="I18" s="5">
        <f t="shared" si="0"/>
        <v>36.89655172413793</v>
      </c>
      <c r="J18" s="4">
        <v>251</v>
      </c>
      <c r="K18" s="4"/>
      <c r="L18" s="4">
        <v>12</v>
      </c>
      <c r="M18" s="5">
        <f t="shared" si="1"/>
        <v>4.780876494023905</v>
      </c>
      <c r="N18" s="4">
        <v>301</v>
      </c>
      <c r="O18" s="4">
        <v>3</v>
      </c>
      <c r="P18" s="4"/>
      <c r="Q18" s="5">
        <f t="shared" si="2"/>
        <v>0.9966777408637874</v>
      </c>
      <c r="R18" s="4">
        <v>321</v>
      </c>
      <c r="S18" s="4">
        <v>32</v>
      </c>
      <c r="T18" s="4"/>
      <c r="U18" s="5">
        <f t="shared" si="3"/>
        <v>9.968847352024921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5</v>
      </c>
      <c r="AM18" s="5">
        <f t="shared" si="8"/>
        <v>52.64295331105055</v>
      </c>
    </row>
    <row r="19" spans="1:39" ht="15.75">
      <c r="A19" s="4" t="s">
        <v>103</v>
      </c>
      <c r="B19" s="4" t="s">
        <v>17</v>
      </c>
      <c r="C19" s="4"/>
      <c r="D19" s="4"/>
      <c r="E19" s="4" t="s">
        <v>104</v>
      </c>
      <c r="F19" s="4">
        <v>622</v>
      </c>
      <c r="G19" s="4">
        <v>80</v>
      </c>
      <c r="H19" s="4">
        <v>103</v>
      </c>
      <c r="I19" s="4">
        <f t="shared" si="0"/>
        <v>29.421221864951768</v>
      </c>
      <c r="J19" s="4">
        <v>244</v>
      </c>
      <c r="K19" s="4">
        <v>3</v>
      </c>
      <c r="L19" s="4"/>
      <c r="M19" s="4">
        <f t="shared" si="1"/>
        <v>1.2295081967213115</v>
      </c>
      <c r="N19" s="4">
        <v>137</v>
      </c>
      <c r="O19" s="4"/>
      <c r="P19" s="4">
        <v>23</v>
      </c>
      <c r="Q19" s="4">
        <f t="shared" si="2"/>
        <v>16.78832116788321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>
        <v>4</v>
      </c>
      <c r="AM19" s="4">
        <f t="shared" si="8"/>
        <v>47.43905122955629</v>
      </c>
    </row>
    <row r="20" spans="1:39" ht="15.75">
      <c r="A20" s="4" t="s">
        <v>38</v>
      </c>
      <c r="B20" s="4" t="s">
        <v>17</v>
      </c>
      <c r="C20" s="4"/>
      <c r="D20" s="4"/>
      <c r="E20" s="4" t="s">
        <v>24</v>
      </c>
      <c r="F20" s="4">
        <v>290</v>
      </c>
      <c r="G20" s="4"/>
      <c r="H20" s="4">
        <v>3</v>
      </c>
      <c r="I20" s="5">
        <f t="shared" si="0"/>
        <v>1.0344827586206897</v>
      </c>
      <c r="J20" s="4">
        <v>251</v>
      </c>
      <c r="K20" s="4">
        <v>11</v>
      </c>
      <c r="L20" s="4"/>
      <c r="M20" s="5">
        <f t="shared" si="1"/>
        <v>4.382470119521912</v>
      </c>
      <c r="N20" s="4">
        <v>301</v>
      </c>
      <c r="O20" s="4"/>
      <c r="P20" s="4">
        <v>21</v>
      </c>
      <c r="Q20" s="5">
        <f t="shared" si="2"/>
        <v>6.976744186046512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3</v>
      </c>
      <c r="AM20" s="5">
        <f t="shared" si="8"/>
        <v>12.393697064189112</v>
      </c>
    </row>
    <row r="21" spans="1:39" ht="15.75">
      <c r="A21" s="4" t="s">
        <v>30</v>
      </c>
      <c r="B21" s="4" t="s">
        <v>17</v>
      </c>
      <c r="C21" s="4"/>
      <c r="D21" s="4"/>
      <c r="E21" s="4" t="s">
        <v>31</v>
      </c>
      <c r="F21" s="4">
        <v>164</v>
      </c>
      <c r="G21" s="4">
        <v>31</v>
      </c>
      <c r="H21" s="4">
        <v>16</v>
      </c>
      <c r="I21" s="5">
        <f t="shared" si="0"/>
        <v>28.658536585365855</v>
      </c>
      <c r="J21" s="4">
        <v>117</v>
      </c>
      <c r="K21" s="4">
        <v>6</v>
      </c>
      <c r="L21" s="4"/>
      <c r="M21" s="5">
        <f t="shared" si="1"/>
        <v>5.128205128205129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>
        <v>3</v>
      </c>
      <c r="AM21" s="5">
        <f t="shared" si="8"/>
        <v>33.78674171357098</v>
      </c>
    </row>
    <row r="22" spans="1:39" ht="15.75">
      <c r="A22" s="4" t="s">
        <v>46</v>
      </c>
      <c r="B22" s="4" t="s">
        <v>17</v>
      </c>
      <c r="C22" s="4"/>
      <c r="D22" s="4"/>
      <c r="E22" s="4" t="s">
        <v>47</v>
      </c>
      <c r="F22" s="4">
        <v>164</v>
      </c>
      <c r="G22" s="4">
        <v>3</v>
      </c>
      <c r="H22" s="4"/>
      <c r="I22" s="5">
        <f t="shared" si="0"/>
        <v>1.829268292682927</v>
      </c>
      <c r="J22" s="4">
        <v>117</v>
      </c>
      <c r="K22" s="4">
        <v>23</v>
      </c>
      <c r="L22" s="4">
        <v>22</v>
      </c>
      <c r="M22" s="5">
        <f t="shared" si="1"/>
        <v>38.46153846153846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3</v>
      </c>
      <c r="AM22" s="5">
        <f t="shared" si="8"/>
        <v>40.290806754221386</v>
      </c>
    </row>
    <row r="23" spans="1:39" ht="15.75">
      <c r="A23" s="4" t="s">
        <v>101</v>
      </c>
      <c r="B23" s="4" t="s">
        <v>17</v>
      </c>
      <c r="C23" s="4"/>
      <c r="D23" s="4"/>
      <c r="E23" s="4" t="s">
        <v>102</v>
      </c>
      <c r="F23" s="4">
        <v>290</v>
      </c>
      <c r="G23" s="4"/>
      <c r="H23" s="4">
        <v>45</v>
      </c>
      <c r="I23" s="4">
        <f t="shared" si="0"/>
        <v>15.517241379310345</v>
      </c>
      <c r="J23" s="4">
        <v>251</v>
      </c>
      <c r="K23" s="4">
        <v>62</v>
      </c>
      <c r="L23" s="4"/>
      <c r="M23" s="4">
        <f t="shared" si="1"/>
        <v>24.701195219123505</v>
      </c>
      <c r="N23" s="4">
        <v>285</v>
      </c>
      <c r="O23" s="4">
        <v>2</v>
      </c>
      <c r="P23" s="4"/>
      <c r="Q23" s="4">
        <f>((O23+P23)*100)/N23</f>
        <v>0.7017543859649122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>
        <v>3</v>
      </c>
      <c r="AM23" s="4">
        <f t="shared" si="8"/>
        <v>40.920190984398765</v>
      </c>
    </row>
    <row r="24" spans="1:39" ht="15.75">
      <c r="A24" s="4" t="s">
        <v>66</v>
      </c>
      <c r="B24" s="4" t="s">
        <v>17</v>
      </c>
      <c r="C24" s="4"/>
      <c r="D24" s="4"/>
      <c r="E24" s="4" t="s">
        <v>67</v>
      </c>
      <c r="F24" s="4">
        <v>251</v>
      </c>
      <c r="G24" s="4">
        <v>23</v>
      </c>
      <c r="H24" s="4"/>
      <c r="I24" s="5">
        <f t="shared" si="0"/>
        <v>9.163346613545817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>
        <v>1</v>
      </c>
      <c r="AM24" s="5">
        <f t="shared" si="8"/>
        <v>9.163346613545817</v>
      </c>
    </row>
    <row r="25" spans="1:39" ht="15.75">
      <c r="A25" s="4" t="s">
        <v>48</v>
      </c>
      <c r="B25" s="4" t="s">
        <v>17</v>
      </c>
      <c r="C25" s="4"/>
      <c r="D25" s="4"/>
      <c r="E25" s="4" t="s">
        <v>49</v>
      </c>
      <c r="F25" s="4">
        <v>321</v>
      </c>
      <c r="G25" s="4"/>
      <c r="H25" s="4">
        <v>51</v>
      </c>
      <c r="I25" s="5">
        <f t="shared" si="0"/>
        <v>15.88785046728972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>
        <v>1</v>
      </c>
      <c r="AM25" s="5">
        <f t="shared" si="8"/>
        <v>15.88785046728972</v>
      </c>
    </row>
    <row r="26" spans="1:39" ht="15.75">
      <c r="A26" s="4" t="s">
        <v>27</v>
      </c>
      <c r="B26" s="4" t="s">
        <v>17</v>
      </c>
      <c r="C26" s="4"/>
      <c r="D26" s="4"/>
      <c r="E26" s="4" t="s">
        <v>28</v>
      </c>
      <c r="F26" s="4">
        <v>112</v>
      </c>
      <c r="G26" s="4">
        <v>26</v>
      </c>
      <c r="H26" s="4"/>
      <c r="I26" s="5">
        <f t="shared" si="0"/>
        <v>23.214285714285715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>
        <v>1</v>
      </c>
      <c r="AM26" s="5">
        <f t="shared" si="8"/>
        <v>23.214285714285715</v>
      </c>
    </row>
    <row r="27" spans="1:40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7"/>
    </row>
    <row r="28" spans="1:40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7"/>
    </row>
    <row r="29" spans="1:40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7"/>
    </row>
    <row r="30" spans="1:40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7"/>
    </row>
    <row r="31" spans="1:40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7"/>
    </row>
    <row r="32" spans="1:4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</sheetData>
  <sheetProtection/>
  <printOptions/>
  <pageMargins left="0.7" right="0.7" top="0.75" bottom="0.75" header="0.3" footer="0.3"/>
  <pageSetup fitToHeight="0" fitToWidth="0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selection activeCell="A3" sqref="A3:IV3"/>
    </sheetView>
  </sheetViews>
  <sheetFormatPr defaultColWidth="11.421875" defaultRowHeight="15"/>
  <cols>
    <col min="1" max="1" width="26.421875" style="0" customWidth="1"/>
    <col min="2" max="2" width="5.8515625" style="0" customWidth="1"/>
    <col min="3" max="4" width="5.00390625" style="0" customWidth="1"/>
    <col min="5" max="5" width="16.00390625" style="0" customWidth="1"/>
    <col min="6" max="6" width="0.13671875" style="0" customWidth="1"/>
    <col min="7" max="7" width="4.00390625" style="0" hidden="1" customWidth="1"/>
    <col min="8" max="8" width="3.8515625" style="0" hidden="1" customWidth="1"/>
    <col min="9" max="9" width="7.421875" style="0" hidden="1" customWidth="1"/>
    <col min="10" max="10" width="5.28125" style="0" hidden="1" customWidth="1"/>
    <col min="11" max="11" width="4.28125" style="0" hidden="1" customWidth="1"/>
    <col min="12" max="12" width="3.7109375" style="0" hidden="1" customWidth="1"/>
    <col min="13" max="13" width="7.57421875" style="0" hidden="1" customWidth="1"/>
    <col min="14" max="14" width="4.8515625" style="0" hidden="1" customWidth="1"/>
    <col min="15" max="15" width="4.00390625" style="0" hidden="1" customWidth="1"/>
    <col min="16" max="16" width="4.421875" style="0" hidden="1" customWidth="1"/>
    <col min="17" max="17" width="7.28125" style="0" hidden="1" customWidth="1"/>
    <col min="18" max="18" width="4.8515625" style="0" hidden="1" customWidth="1"/>
    <col min="19" max="19" width="4.00390625" style="0" hidden="1" customWidth="1"/>
    <col min="20" max="20" width="4.421875" style="0" hidden="1" customWidth="1"/>
    <col min="21" max="21" width="7.140625" style="0" hidden="1" customWidth="1"/>
    <col min="22" max="22" width="4.8515625" style="0" hidden="1" customWidth="1"/>
    <col min="23" max="23" width="4.00390625" style="0" hidden="1" customWidth="1"/>
    <col min="24" max="24" width="4.57421875" style="0" hidden="1" customWidth="1"/>
    <col min="25" max="25" width="7.00390625" style="0" hidden="1" customWidth="1"/>
    <col min="26" max="26" width="5.421875" style="0" hidden="1" customWidth="1"/>
    <col min="27" max="27" width="3.8515625" style="0" hidden="1" customWidth="1"/>
    <col min="28" max="28" width="4.140625" style="0" hidden="1" customWidth="1"/>
    <col min="29" max="29" width="7.57421875" style="0" hidden="1" customWidth="1"/>
    <col min="30" max="30" width="5.28125" style="0" hidden="1" customWidth="1"/>
    <col min="31" max="32" width="3.8515625" style="0" hidden="1" customWidth="1"/>
    <col min="33" max="33" width="7.00390625" style="0" hidden="1" customWidth="1"/>
    <col min="34" max="34" width="5.00390625" style="0" hidden="1" customWidth="1"/>
    <col min="35" max="35" width="4.421875" style="0" hidden="1" customWidth="1"/>
    <col min="36" max="36" width="4.00390625" style="0" hidden="1" customWidth="1"/>
    <col min="37" max="37" width="7.57421875" style="0" hidden="1" customWidth="1"/>
    <col min="38" max="38" width="4.00390625" style="0" customWidth="1"/>
    <col min="39" max="39" width="7.421875" style="0" customWidth="1"/>
  </cols>
  <sheetData>
    <row r="1" ht="15">
      <c r="A1" t="s">
        <v>92</v>
      </c>
    </row>
    <row r="2" spans="1:39" ht="15">
      <c r="A2" s="1" t="s">
        <v>0</v>
      </c>
      <c r="B2" s="1"/>
      <c r="C2" s="1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 t="s">
        <v>2</v>
      </c>
      <c r="W2" s="1">
        <v>1</v>
      </c>
      <c r="X2" s="1">
        <v>2</v>
      </c>
      <c r="Y2" s="1" t="s">
        <v>9</v>
      </c>
      <c r="Z2" s="1" t="s">
        <v>2</v>
      </c>
      <c r="AA2" s="1">
        <v>1</v>
      </c>
      <c r="AB2" s="1">
        <v>2</v>
      </c>
      <c r="AC2" s="1" t="s">
        <v>10</v>
      </c>
      <c r="AD2" s="1" t="s">
        <v>2</v>
      </c>
      <c r="AE2" s="1">
        <v>1</v>
      </c>
      <c r="AF2" s="1">
        <v>2</v>
      </c>
      <c r="AG2" s="1" t="s">
        <v>11</v>
      </c>
      <c r="AH2" s="1" t="s">
        <v>2</v>
      </c>
      <c r="AI2" s="1">
        <v>1</v>
      </c>
      <c r="AJ2" s="1">
        <v>2</v>
      </c>
      <c r="AK2" s="1" t="s">
        <v>12</v>
      </c>
      <c r="AL2" s="1"/>
      <c r="AM2" s="1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1" t="s">
        <v>19</v>
      </c>
      <c r="B4" s="1" t="s">
        <v>17</v>
      </c>
      <c r="C4" s="13">
        <v>1</v>
      </c>
      <c r="D4" s="13">
        <v>1</v>
      </c>
      <c r="E4" s="1" t="s">
        <v>20</v>
      </c>
      <c r="F4" s="1">
        <v>205</v>
      </c>
      <c r="G4" s="1">
        <v>1</v>
      </c>
      <c r="H4" s="1">
        <v>4</v>
      </c>
      <c r="I4" s="6">
        <f aca="true" t="shared" si="0" ref="I4:I25">((G4+H4)*100)/F4</f>
        <v>2.4390243902439024</v>
      </c>
      <c r="J4" s="1">
        <v>209</v>
      </c>
      <c r="K4" s="1">
        <v>3</v>
      </c>
      <c r="L4" s="1">
        <v>4</v>
      </c>
      <c r="M4" s="6">
        <f aca="true" t="shared" si="1" ref="M4:M25">((K4+L4)*100)/J4</f>
        <v>3.349282296650718</v>
      </c>
      <c r="N4" s="1">
        <v>262</v>
      </c>
      <c r="O4" s="1">
        <v>5</v>
      </c>
      <c r="P4" s="1">
        <v>2</v>
      </c>
      <c r="Q4" s="6">
        <f aca="true" t="shared" si="2" ref="Q4:Q25">((O4+P4)*100)/N4</f>
        <v>2.6717557251908395</v>
      </c>
      <c r="R4" s="1">
        <v>363</v>
      </c>
      <c r="S4" s="1">
        <v>14</v>
      </c>
      <c r="T4" s="1">
        <v>13</v>
      </c>
      <c r="U4" s="6">
        <f aca="true" t="shared" si="3" ref="U4:U13">((S4+T4)*100)/R4</f>
        <v>7.43801652892562</v>
      </c>
      <c r="V4" s="1">
        <v>539</v>
      </c>
      <c r="W4" s="1">
        <v>8</v>
      </c>
      <c r="X4" s="1">
        <v>1</v>
      </c>
      <c r="Y4" s="6">
        <f aca="true" t="shared" si="4" ref="Y4:Y23">((W4+X4)*100)/V4</f>
        <v>1.6697588126159555</v>
      </c>
      <c r="Z4" s="1">
        <v>334</v>
      </c>
      <c r="AA4" s="1">
        <v>2</v>
      </c>
      <c r="AB4" s="1">
        <v>3</v>
      </c>
      <c r="AC4" s="6">
        <f aca="true" t="shared" si="5" ref="AC4:AC18">((AA4+AB4)*100)/Z4</f>
        <v>1.4970059880239521</v>
      </c>
      <c r="AD4" s="1">
        <v>736</v>
      </c>
      <c r="AE4" s="1">
        <v>3</v>
      </c>
      <c r="AF4" s="1">
        <v>1</v>
      </c>
      <c r="AG4" s="6">
        <f aca="true" t="shared" si="6" ref="AG4:AG18">((AE4+AF4)*100)/AD4</f>
        <v>0.5434782608695652</v>
      </c>
      <c r="AH4" s="1">
        <v>166</v>
      </c>
      <c r="AI4" s="1">
        <v>1</v>
      </c>
      <c r="AJ4" s="1">
        <v>2</v>
      </c>
      <c r="AK4" s="6">
        <f aca="true" t="shared" si="7" ref="AK4:AK13">((AI4+AJ4)*100)/AH4</f>
        <v>1.8072289156626506</v>
      </c>
      <c r="AL4" s="1">
        <v>16</v>
      </c>
      <c r="AM4" s="6">
        <f aca="true" t="shared" si="8" ref="AM4:AM13">I4+M4+Q4+U4+Y4+AC4+AG4+AK4</f>
        <v>21.415550918183207</v>
      </c>
    </row>
    <row r="5" spans="1:39" ht="15">
      <c r="A5" s="1" t="s">
        <v>52</v>
      </c>
      <c r="B5" s="1" t="s">
        <v>17</v>
      </c>
      <c r="C5" s="1">
        <v>2</v>
      </c>
      <c r="D5" s="1">
        <v>2</v>
      </c>
      <c r="E5" s="1" t="s">
        <v>53</v>
      </c>
      <c r="F5" s="1">
        <v>261</v>
      </c>
      <c r="G5" s="1">
        <v>18</v>
      </c>
      <c r="H5" s="1">
        <v>25</v>
      </c>
      <c r="I5" s="6">
        <f t="shared" si="0"/>
        <v>16.47509578544061</v>
      </c>
      <c r="J5" s="1">
        <v>399</v>
      </c>
      <c r="K5" s="1">
        <v>94</v>
      </c>
      <c r="L5" s="1">
        <v>59</v>
      </c>
      <c r="M5" s="6">
        <f t="shared" si="1"/>
        <v>38.34586466165413</v>
      </c>
      <c r="N5" s="1">
        <v>203</v>
      </c>
      <c r="O5" s="1">
        <v>1</v>
      </c>
      <c r="P5" s="1">
        <v>32</v>
      </c>
      <c r="Q5" s="6">
        <f t="shared" si="2"/>
        <v>16.25615763546798</v>
      </c>
      <c r="R5" s="1">
        <v>451</v>
      </c>
      <c r="S5" s="1">
        <v>77</v>
      </c>
      <c r="T5" s="1">
        <v>76</v>
      </c>
      <c r="U5" s="6">
        <f t="shared" si="3"/>
        <v>33.92461197339246</v>
      </c>
      <c r="V5" s="1">
        <v>576</v>
      </c>
      <c r="W5" s="1">
        <v>86</v>
      </c>
      <c r="X5" s="1">
        <v>90</v>
      </c>
      <c r="Y5" s="6">
        <f t="shared" si="4"/>
        <v>30.555555555555557</v>
      </c>
      <c r="Z5" s="1">
        <v>197</v>
      </c>
      <c r="AA5" s="1">
        <v>10</v>
      </c>
      <c r="AB5" s="1">
        <v>9</v>
      </c>
      <c r="AC5" s="6">
        <f t="shared" si="5"/>
        <v>9.644670050761421</v>
      </c>
      <c r="AD5" s="1">
        <v>144</v>
      </c>
      <c r="AE5" s="1">
        <v>1</v>
      </c>
      <c r="AF5" s="1">
        <v>12</v>
      </c>
      <c r="AG5" s="6">
        <f t="shared" si="6"/>
        <v>9.027777777777779</v>
      </c>
      <c r="AH5" s="1">
        <v>129</v>
      </c>
      <c r="AI5" s="1">
        <v>9</v>
      </c>
      <c r="AJ5" s="1">
        <v>24</v>
      </c>
      <c r="AK5" s="6">
        <f t="shared" si="7"/>
        <v>25.58139534883721</v>
      </c>
      <c r="AL5" s="1">
        <v>16</v>
      </c>
      <c r="AM5" s="6">
        <f t="shared" si="8"/>
        <v>179.81112878888715</v>
      </c>
    </row>
    <row r="6" spans="1:39" ht="15">
      <c r="A6" s="1" t="s">
        <v>69</v>
      </c>
      <c r="B6" s="1" t="s">
        <v>17</v>
      </c>
      <c r="C6" s="1">
        <v>3</v>
      </c>
      <c r="D6" s="1">
        <v>3</v>
      </c>
      <c r="E6" s="1" t="s">
        <v>71</v>
      </c>
      <c r="F6" s="1">
        <v>674</v>
      </c>
      <c r="G6" s="1">
        <v>1</v>
      </c>
      <c r="H6" s="1">
        <v>41</v>
      </c>
      <c r="I6" s="6">
        <f t="shared" si="0"/>
        <v>6.231454005934718</v>
      </c>
      <c r="J6" s="1">
        <v>974</v>
      </c>
      <c r="K6" s="1">
        <v>6</v>
      </c>
      <c r="L6" s="1"/>
      <c r="M6" s="6">
        <f t="shared" si="1"/>
        <v>0.6160164271047228</v>
      </c>
      <c r="N6" s="1">
        <v>919</v>
      </c>
      <c r="O6" s="1">
        <v>156</v>
      </c>
      <c r="P6" s="1">
        <v>163</v>
      </c>
      <c r="Q6" s="6">
        <f t="shared" si="2"/>
        <v>34.71164309031556</v>
      </c>
      <c r="R6" s="1">
        <v>731</v>
      </c>
      <c r="S6" s="1">
        <v>94</v>
      </c>
      <c r="T6" s="1">
        <v>143</v>
      </c>
      <c r="U6" s="6">
        <f t="shared" si="3"/>
        <v>32.421340629274965</v>
      </c>
      <c r="V6" s="1">
        <v>928</v>
      </c>
      <c r="W6" s="1">
        <v>124</v>
      </c>
      <c r="X6" s="1">
        <v>38</v>
      </c>
      <c r="Y6" s="6">
        <f t="shared" si="4"/>
        <v>17.45689655172414</v>
      </c>
      <c r="Z6" s="1">
        <v>1224</v>
      </c>
      <c r="AA6" s="1">
        <v>15</v>
      </c>
      <c r="AB6" s="1">
        <v>23</v>
      </c>
      <c r="AC6" s="6">
        <f t="shared" si="5"/>
        <v>3.104575163398693</v>
      </c>
      <c r="AD6" s="1">
        <v>877</v>
      </c>
      <c r="AE6" s="1">
        <v>31</v>
      </c>
      <c r="AF6" s="1">
        <v>92</v>
      </c>
      <c r="AG6" s="6">
        <f t="shared" si="6"/>
        <v>14.025085518814139</v>
      </c>
      <c r="AH6" s="1">
        <v>550</v>
      </c>
      <c r="AI6" s="1">
        <v>9</v>
      </c>
      <c r="AJ6" s="1">
        <v>8</v>
      </c>
      <c r="AK6" s="6">
        <f t="shared" si="7"/>
        <v>3.090909090909091</v>
      </c>
      <c r="AL6" s="1">
        <v>15</v>
      </c>
      <c r="AM6" s="6">
        <f t="shared" si="8"/>
        <v>111.65792047747603</v>
      </c>
    </row>
    <row r="7" spans="1:39" ht="15">
      <c r="A7" s="1" t="s">
        <v>36</v>
      </c>
      <c r="B7" s="1" t="s">
        <v>17</v>
      </c>
      <c r="C7" s="1">
        <v>4</v>
      </c>
      <c r="D7" s="1">
        <v>4</v>
      </c>
      <c r="E7" s="1" t="s">
        <v>37</v>
      </c>
      <c r="F7" s="1">
        <v>831</v>
      </c>
      <c r="G7" s="1">
        <v>12</v>
      </c>
      <c r="H7" s="1">
        <v>74</v>
      </c>
      <c r="I7" s="6">
        <f t="shared" si="0"/>
        <v>10.348977135980746</v>
      </c>
      <c r="J7" s="1">
        <v>704</v>
      </c>
      <c r="K7" s="1">
        <v>141</v>
      </c>
      <c r="L7" s="1">
        <v>4</v>
      </c>
      <c r="M7" s="6">
        <f t="shared" si="1"/>
        <v>20.59659090909091</v>
      </c>
      <c r="N7" s="1">
        <v>1133</v>
      </c>
      <c r="O7" s="1">
        <v>8</v>
      </c>
      <c r="P7" s="1"/>
      <c r="Q7" s="6">
        <f t="shared" si="2"/>
        <v>0.706090026478376</v>
      </c>
      <c r="R7" s="1">
        <v>1141</v>
      </c>
      <c r="S7" s="1"/>
      <c r="T7" s="1">
        <v>54</v>
      </c>
      <c r="U7" s="6">
        <f t="shared" si="3"/>
        <v>4.732690622261174</v>
      </c>
      <c r="V7" s="1">
        <v>946</v>
      </c>
      <c r="W7" s="1">
        <v>8</v>
      </c>
      <c r="X7" s="1">
        <v>4</v>
      </c>
      <c r="Y7" s="6">
        <f t="shared" si="4"/>
        <v>1.2684989429175475</v>
      </c>
      <c r="Z7" s="1">
        <v>1993</v>
      </c>
      <c r="AA7" s="1">
        <v>26</v>
      </c>
      <c r="AB7" s="1">
        <v>129</v>
      </c>
      <c r="AC7" s="6">
        <f t="shared" si="5"/>
        <v>7.777220270948319</v>
      </c>
      <c r="AD7" s="1">
        <v>960</v>
      </c>
      <c r="AE7" s="1">
        <v>40</v>
      </c>
      <c r="AF7" s="1">
        <v>40</v>
      </c>
      <c r="AG7" s="6">
        <f t="shared" si="6"/>
        <v>8.333333333333334</v>
      </c>
      <c r="AH7" s="1">
        <v>558</v>
      </c>
      <c r="AI7" s="1">
        <v>50</v>
      </c>
      <c r="AJ7" s="1">
        <v>48</v>
      </c>
      <c r="AK7" s="6">
        <f t="shared" si="7"/>
        <v>17.56272401433692</v>
      </c>
      <c r="AL7" s="1">
        <v>14</v>
      </c>
      <c r="AM7" s="6">
        <f t="shared" si="8"/>
        <v>71.32612525534732</v>
      </c>
    </row>
    <row r="8" spans="1:39" ht="15">
      <c r="A8" s="1" t="s">
        <v>62</v>
      </c>
      <c r="B8" s="1" t="s">
        <v>17</v>
      </c>
      <c r="C8" s="1">
        <v>5</v>
      </c>
      <c r="D8" s="1">
        <v>5</v>
      </c>
      <c r="E8" s="1" t="s">
        <v>37</v>
      </c>
      <c r="F8" s="1">
        <v>481</v>
      </c>
      <c r="G8" s="1">
        <v>39</v>
      </c>
      <c r="H8" s="1">
        <v>6</v>
      </c>
      <c r="I8" s="6">
        <f t="shared" si="0"/>
        <v>9.355509355509355</v>
      </c>
      <c r="J8" s="1">
        <v>276</v>
      </c>
      <c r="K8" s="1"/>
      <c r="L8" s="1">
        <v>4</v>
      </c>
      <c r="M8" s="6">
        <f t="shared" si="1"/>
        <v>1.4492753623188406</v>
      </c>
      <c r="N8" s="1">
        <v>831</v>
      </c>
      <c r="O8" s="1">
        <v>59</v>
      </c>
      <c r="P8" s="1">
        <v>185</v>
      </c>
      <c r="Q8" s="6">
        <f t="shared" si="2"/>
        <v>29.362214199759325</v>
      </c>
      <c r="R8" s="1">
        <v>1993</v>
      </c>
      <c r="S8" s="1">
        <v>117</v>
      </c>
      <c r="T8" s="1">
        <v>62</v>
      </c>
      <c r="U8" s="6">
        <f t="shared" si="3"/>
        <v>8.981435022579026</v>
      </c>
      <c r="V8" s="1">
        <v>960</v>
      </c>
      <c r="W8" s="1">
        <v>128</v>
      </c>
      <c r="X8" s="1">
        <v>31</v>
      </c>
      <c r="Y8" s="6">
        <f t="shared" si="4"/>
        <v>16.5625</v>
      </c>
      <c r="Z8" s="1">
        <v>827</v>
      </c>
      <c r="AA8" s="1">
        <v>6</v>
      </c>
      <c r="AB8" s="1">
        <v>1</v>
      </c>
      <c r="AC8" s="6">
        <f t="shared" si="5"/>
        <v>0.8464328899637243</v>
      </c>
      <c r="AD8" s="1">
        <v>558</v>
      </c>
      <c r="AE8" s="1">
        <v>46</v>
      </c>
      <c r="AF8" s="1">
        <v>7</v>
      </c>
      <c r="AG8" s="6">
        <f t="shared" si="6"/>
        <v>9.498207885304659</v>
      </c>
      <c r="AH8" s="1">
        <v>535</v>
      </c>
      <c r="AI8" s="1">
        <v>9</v>
      </c>
      <c r="AJ8" s="1"/>
      <c r="AK8" s="6">
        <f t="shared" si="7"/>
        <v>1.6822429906542056</v>
      </c>
      <c r="AL8" s="1">
        <v>14</v>
      </c>
      <c r="AM8" s="6">
        <f t="shared" si="8"/>
        <v>77.73781770608912</v>
      </c>
    </row>
    <row r="9" spans="1:39" ht="15">
      <c r="A9" s="1" t="s">
        <v>13</v>
      </c>
      <c r="B9" s="1" t="s">
        <v>15</v>
      </c>
      <c r="C9" s="1">
        <v>6</v>
      </c>
      <c r="D9" s="13">
        <v>1</v>
      </c>
      <c r="E9" s="1" t="s">
        <v>14</v>
      </c>
      <c r="F9" s="1">
        <v>743</v>
      </c>
      <c r="G9" s="1">
        <v>45</v>
      </c>
      <c r="H9" s="1">
        <v>173</v>
      </c>
      <c r="I9" s="6">
        <f t="shared" si="0"/>
        <v>29.340511440107672</v>
      </c>
      <c r="J9" s="1">
        <v>1132</v>
      </c>
      <c r="K9" s="1">
        <v>62</v>
      </c>
      <c r="L9" s="1">
        <v>43</v>
      </c>
      <c r="M9" s="6">
        <f t="shared" si="1"/>
        <v>9.275618374558304</v>
      </c>
      <c r="N9" s="1">
        <v>502</v>
      </c>
      <c r="O9" s="1">
        <v>1</v>
      </c>
      <c r="P9" s="1">
        <v>5</v>
      </c>
      <c r="Q9" s="6">
        <f t="shared" si="2"/>
        <v>1.1952191235059761</v>
      </c>
      <c r="R9" s="1">
        <v>161</v>
      </c>
      <c r="S9" s="1">
        <v>5</v>
      </c>
      <c r="T9" s="1">
        <v>3</v>
      </c>
      <c r="U9" s="6">
        <f t="shared" si="3"/>
        <v>4.968944099378882</v>
      </c>
      <c r="V9" s="1">
        <v>861</v>
      </c>
      <c r="W9" s="1">
        <v>17</v>
      </c>
      <c r="X9" s="1">
        <v>209</v>
      </c>
      <c r="Y9" s="6">
        <f t="shared" si="4"/>
        <v>26.24854819976771</v>
      </c>
      <c r="Z9" s="1">
        <v>862</v>
      </c>
      <c r="AA9" s="1"/>
      <c r="AB9" s="1">
        <v>14</v>
      </c>
      <c r="AC9" s="6">
        <f t="shared" si="5"/>
        <v>1.6241299303944317</v>
      </c>
      <c r="AD9" s="1">
        <v>237</v>
      </c>
      <c r="AE9" s="1"/>
      <c r="AF9" s="1">
        <v>6</v>
      </c>
      <c r="AG9" s="6">
        <f t="shared" si="6"/>
        <v>2.5316455696202533</v>
      </c>
      <c r="AH9" s="1">
        <v>739</v>
      </c>
      <c r="AI9" s="1">
        <v>5</v>
      </c>
      <c r="AJ9" s="1"/>
      <c r="AK9" s="6">
        <f t="shared" si="7"/>
        <v>0.6765899864682002</v>
      </c>
      <c r="AL9" s="1">
        <v>13</v>
      </c>
      <c r="AM9" s="6">
        <f t="shared" si="8"/>
        <v>75.86120672380143</v>
      </c>
    </row>
    <row r="10" spans="1:39" ht="15">
      <c r="A10" s="1" t="s">
        <v>99</v>
      </c>
      <c r="B10" s="1" t="s">
        <v>17</v>
      </c>
      <c r="C10" s="1">
        <v>7</v>
      </c>
      <c r="D10" s="1">
        <v>6</v>
      </c>
      <c r="E10" s="1" t="s">
        <v>100</v>
      </c>
      <c r="F10" s="1">
        <v>579</v>
      </c>
      <c r="G10" s="1"/>
      <c r="H10" s="1">
        <v>58</v>
      </c>
      <c r="I10" s="1">
        <f t="shared" si="0"/>
        <v>10.01727115716753</v>
      </c>
      <c r="J10" s="1">
        <v>974</v>
      </c>
      <c r="K10" s="1">
        <v>32</v>
      </c>
      <c r="L10" s="1"/>
      <c r="M10" s="1">
        <f t="shared" si="1"/>
        <v>3.2854209445585214</v>
      </c>
      <c r="N10" s="1">
        <v>919</v>
      </c>
      <c r="O10" s="1">
        <v>2</v>
      </c>
      <c r="P10" s="1">
        <v>54</v>
      </c>
      <c r="Q10" s="1">
        <f t="shared" si="2"/>
        <v>6.093579978237214</v>
      </c>
      <c r="R10" s="1">
        <v>731</v>
      </c>
      <c r="S10" s="1">
        <v>28</v>
      </c>
      <c r="T10" s="1">
        <v>53</v>
      </c>
      <c r="U10" s="6">
        <f t="shared" si="3"/>
        <v>11.080711354309166</v>
      </c>
      <c r="V10" s="1">
        <v>928</v>
      </c>
      <c r="W10" s="1">
        <v>79</v>
      </c>
      <c r="X10" s="1">
        <v>58</v>
      </c>
      <c r="Y10" s="1">
        <f t="shared" si="4"/>
        <v>14.762931034482758</v>
      </c>
      <c r="Z10" s="1">
        <v>800</v>
      </c>
      <c r="AA10" s="1"/>
      <c r="AB10" s="1">
        <v>10</v>
      </c>
      <c r="AC10" s="1">
        <f t="shared" si="5"/>
        <v>1.25</v>
      </c>
      <c r="AD10" s="1">
        <v>816</v>
      </c>
      <c r="AE10" s="1">
        <v>1</v>
      </c>
      <c r="AF10" s="1"/>
      <c r="AG10" s="1">
        <f t="shared" si="6"/>
        <v>0.12254901960784313</v>
      </c>
      <c r="AH10" s="1">
        <v>877</v>
      </c>
      <c r="AI10" s="1">
        <v>4</v>
      </c>
      <c r="AJ10" s="1">
        <v>8</v>
      </c>
      <c r="AK10" s="1">
        <f t="shared" si="7"/>
        <v>1.3683010262257698</v>
      </c>
      <c r="AL10" s="1">
        <v>12</v>
      </c>
      <c r="AM10" s="1">
        <f t="shared" si="8"/>
        <v>47.980764514588806</v>
      </c>
    </row>
    <row r="11" spans="1:39" ht="15">
      <c r="A11" s="1" t="s">
        <v>33</v>
      </c>
      <c r="B11" s="1" t="s">
        <v>17</v>
      </c>
      <c r="C11" s="1">
        <v>8</v>
      </c>
      <c r="D11" s="1"/>
      <c r="E11" s="1" t="s">
        <v>35</v>
      </c>
      <c r="F11" s="1">
        <v>198</v>
      </c>
      <c r="G11" s="1">
        <v>6</v>
      </c>
      <c r="H11" s="1">
        <v>29</v>
      </c>
      <c r="I11" s="6">
        <f t="shared" si="0"/>
        <v>17.67676767676768</v>
      </c>
      <c r="J11" s="1">
        <v>308</v>
      </c>
      <c r="K11" s="1">
        <v>9</v>
      </c>
      <c r="L11" s="1">
        <v>8</v>
      </c>
      <c r="M11" s="6">
        <f t="shared" si="1"/>
        <v>5.51948051948052</v>
      </c>
      <c r="N11" s="1">
        <v>300</v>
      </c>
      <c r="O11" s="1"/>
      <c r="P11" s="1">
        <v>2</v>
      </c>
      <c r="Q11" s="6">
        <f t="shared" si="2"/>
        <v>0.6666666666666666</v>
      </c>
      <c r="R11" s="1">
        <v>318</v>
      </c>
      <c r="S11" s="1">
        <v>2</v>
      </c>
      <c r="T11" s="1"/>
      <c r="U11" s="6">
        <f t="shared" si="3"/>
        <v>0.6289308176100629</v>
      </c>
      <c r="V11" s="1">
        <v>946</v>
      </c>
      <c r="W11" s="1"/>
      <c r="X11" s="1">
        <v>33</v>
      </c>
      <c r="Y11" s="6">
        <f t="shared" si="4"/>
        <v>3.488372093023256</v>
      </c>
      <c r="Z11" s="1">
        <v>263</v>
      </c>
      <c r="AA11" s="1">
        <v>2</v>
      </c>
      <c r="AB11" s="1">
        <v>3</v>
      </c>
      <c r="AC11" s="6">
        <f t="shared" si="5"/>
        <v>1.9011406844106464</v>
      </c>
      <c r="AD11" s="1">
        <v>558</v>
      </c>
      <c r="AE11" s="1">
        <v>15</v>
      </c>
      <c r="AF11" s="1"/>
      <c r="AG11" s="6">
        <f t="shared" si="6"/>
        <v>2.6881720430107525</v>
      </c>
      <c r="AH11" s="1">
        <v>577</v>
      </c>
      <c r="AI11" s="1">
        <v>20</v>
      </c>
      <c r="AJ11" s="1">
        <v>79</v>
      </c>
      <c r="AK11" s="6">
        <f t="shared" si="7"/>
        <v>17.157712305025996</v>
      </c>
      <c r="AL11" s="1">
        <v>12</v>
      </c>
      <c r="AM11" s="6">
        <f t="shared" si="8"/>
        <v>49.72724280599558</v>
      </c>
    </row>
    <row r="12" spans="1:39" ht="15">
      <c r="A12" s="1" t="s">
        <v>103</v>
      </c>
      <c r="B12" s="1" t="s">
        <v>17</v>
      </c>
      <c r="C12" s="1">
        <v>9</v>
      </c>
      <c r="D12" s="1"/>
      <c r="E12" s="1" t="s">
        <v>104</v>
      </c>
      <c r="F12" s="1">
        <v>1068</v>
      </c>
      <c r="G12" s="1"/>
      <c r="H12" s="1">
        <v>3</v>
      </c>
      <c r="I12" s="1">
        <f t="shared" si="0"/>
        <v>0.2808988764044944</v>
      </c>
      <c r="J12" s="1">
        <v>847</v>
      </c>
      <c r="K12" s="1">
        <v>107</v>
      </c>
      <c r="L12" s="1">
        <v>121</v>
      </c>
      <c r="M12" s="1">
        <f t="shared" si="1"/>
        <v>26.918536009445102</v>
      </c>
      <c r="N12" s="1">
        <v>803</v>
      </c>
      <c r="O12" s="1"/>
      <c r="P12" s="1">
        <v>70</v>
      </c>
      <c r="Q12" s="1">
        <f t="shared" si="2"/>
        <v>8.7173100871731</v>
      </c>
      <c r="R12" s="1">
        <v>533</v>
      </c>
      <c r="S12" s="1">
        <v>14</v>
      </c>
      <c r="T12" s="1"/>
      <c r="U12" s="1">
        <f t="shared" si="3"/>
        <v>2.626641651031895</v>
      </c>
      <c r="V12" s="1">
        <v>270</v>
      </c>
      <c r="W12" s="1"/>
      <c r="X12" s="1">
        <v>1</v>
      </c>
      <c r="Y12" s="1">
        <f t="shared" si="4"/>
        <v>0.37037037037037035</v>
      </c>
      <c r="Z12" s="1">
        <v>865</v>
      </c>
      <c r="AA12" s="1">
        <v>4</v>
      </c>
      <c r="AB12" s="1">
        <v>64</v>
      </c>
      <c r="AC12" s="1">
        <f t="shared" si="5"/>
        <v>7.861271676300578</v>
      </c>
      <c r="AD12" s="1">
        <v>239</v>
      </c>
      <c r="AE12" s="1">
        <v>29</v>
      </c>
      <c r="AF12" s="1">
        <v>19</v>
      </c>
      <c r="AG12" s="1">
        <f t="shared" si="6"/>
        <v>20.0836820083682</v>
      </c>
      <c r="AH12" s="1">
        <v>268</v>
      </c>
      <c r="AI12" s="1">
        <v>56</v>
      </c>
      <c r="AJ12" s="1">
        <v>8</v>
      </c>
      <c r="AK12" s="1">
        <f t="shared" si="7"/>
        <v>23.880597014925375</v>
      </c>
      <c r="AL12" s="1">
        <v>12</v>
      </c>
      <c r="AM12" s="1">
        <f t="shared" si="8"/>
        <v>90.73930769401912</v>
      </c>
    </row>
    <row r="13" spans="1:39" ht="15">
      <c r="A13" s="1" t="s">
        <v>41</v>
      </c>
      <c r="B13" s="1" t="s">
        <v>15</v>
      </c>
      <c r="C13" s="1">
        <v>10</v>
      </c>
      <c r="D13" s="1">
        <v>2</v>
      </c>
      <c r="E13" s="1" t="s">
        <v>40</v>
      </c>
      <c r="F13" s="1">
        <v>276</v>
      </c>
      <c r="G13" s="1">
        <v>49</v>
      </c>
      <c r="H13" s="1">
        <v>30</v>
      </c>
      <c r="I13" s="6">
        <f t="shared" si="0"/>
        <v>28.6231884057971</v>
      </c>
      <c r="J13" s="1">
        <v>341</v>
      </c>
      <c r="K13" s="1">
        <v>27</v>
      </c>
      <c r="L13" s="1">
        <v>26</v>
      </c>
      <c r="M13" s="6">
        <f t="shared" si="1"/>
        <v>15.542521994134898</v>
      </c>
      <c r="N13" s="1">
        <v>179</v>
      </c>
      <c r="O13" s="1">
        <v>33</v>
      </c>
      <c r="P13" s="1">
        <v>36</v>
      </c>
      <c r="Q13" s="6">
        <f t="shared" si="2"/>
        <v>38.547486033519554</v>
      </c>
      <c r="R13" s="1">
        <v>204</v>
      </c>
      <c r="S13" s="1">
        <v>15</v>
      </c>
      <c r="T13" s="1">
        <v>16</v>
      </c>
      <c r="U13" s="6">
        <f t="shared" si="3"/>
        <v>15.196078431372548</v>
      </c>
      <c r="V13" s="1">
        <v>199</v>
      </c>
      <c r="W13" s="1">
        <v>13</v>
      </c>
      <c r="X13" s="1"/>
      <c r="Y13" s="6">
        <f t="shared" si="4"/>
        <v>6.532663316582915</v>
      </c>
      <c r="Z13" s="1">
        <v>149</v>
      </c>
      <c r="AA13" s="1">
        <v>20</v>
      </c>
      <c r="AB13" s="1"/>
      <c r="AC13" s="6">
        <f t="shared" si="5"/>
        <v>13.422818791946309</v>
      </c>
      <c r="AD13" s="1">
        <v>862</v>
      </c>
      <c r="AE13" s="1">
        <v>68</v>
      </c>
      <c r="AF13" s="1"/>
      <c r="AG13" s="6">
        <f t="shared" si="6"/>
        <v>7.888631090487239</v>
      </c>
      <c r="AH13" s="1">
        <v>290</v>
      </c>
      <c r="AI13" s="1">
        <v>43</v>
      </c>
      <c r="AJ13" s="1"/>
      <c r="AK13" s="6">
        <f t="shared" si="7"/>
        <v>14.827586206896552</v>
      </c>
      <c r="AL13" s="1">
        <v>12</v>
      </c>
      <c r="AM13" s="6">
        <f t="shared" si="8"/>
        <v>140.5809742707371</v>
      </c>
    </row>
    <row r="14" spans="1:39" ht="15">
      <c r="A14" s="1" t="s">
        <v>74</v>
      </c>
      <c r="B14" s="1" t="s">
        <v>15</v>
      </c>
      <c r="C14" s="1">
        <v>11</v>
      </c>
      <c r="D14" s="1">
        <v>3</v>
      </c>
      <c r="E14" s="1" t="s">
        <v>75</v>
      </c>
      <c r="F14" s="1">
        <v>1132</v>
      </c>
      <c r="G14" s="1"/>
      <c r="H14" s="1">
        <v>8</v>
      </c>
      <c r="I14" s="6">
        <f t="shared" si="0"/>
        <v>0.7067137809187279</v>
      </c>
      <c r="J14" s="1">
        <v>359</v>
      </c>
      <c r="K14" s="1">
        <v>1</v>
      </c>
      <c r="L14" s="1"/>
      <c r="M14" s="6">
        <f t="shared" si="1"/>
        <v>0.2785515320334262</v>
      </c>
      <c r="N14" s="1">
        <v>197</v>
      </c>
      <c r="O14" s="1"/>
      <c r="P14" s="1">
        <v>2</v>
      </c>
      <c r="Q14" s="6">
        <f t="shared" si="2"/>
        <v>1.015228426395939</v>
      </c>
      <c r="R14" s="1">
        <v>502</v>
      </c>
      <c r="S14" s="1"/>
      <c r="T14" s="1">
        <v>8</v>
      </c>
      <c r="U14" s="6">
        <f>((S15+T15)*100)/R15</f>
        <v>29.675425038639876</v>
      </c>
      <c r="V14" s="1">
        <v>950</v>
      </c>
      <c r="W14" s="1">
        <v>76</v>
      </c>
      <c r="X14" s="1">
        <v>13</v>
      </c>
      <c r="Y14" s="6">
        <f t="shared" si="4"/>
        <v>9.368421052631579</v>
      </c>
      <c r="Z14" s="1">
        <v>426</v>
      </c>
      <c r="AA14" s="1">
        <v>14</v>
      </c>
      <c r="AB14" s="1">
        <v>10</v>
      </c>
      <c r="AC14" s="6">
        <f t="shared" si="5"/>
        <v>5.633802816901408</v>
      </c>
      <c r="AD14" s="1">
        <v>739</v>
      </c>
      <c r="AE14" s="1">
        <v>3</v>
      </c>
      <c r="AF14" s="1">
        <v>9</v>
      </c>
      <c r="AG14" s="6">
        <f t="shared" si="6"/>
        <v>1.6238159675236807</v>
      </c>
      <c r="AH14" s="1"/>
      <c r="AI14" s="1"/>
      <c r="AJ14" s="1"/>
      <c r="AK14" s="6"/>
      <c r="AL14" s="1">
        <v>10</v>
      </c>
      <c r="AM14" s="6">
        <f>I14+M14+Q14+U13+Y14+AC14+AG14+AK14</f>
        <v>33.82261200777731</v>
      </c>
    </row>
    <row r="15" spans="1:39" ht="15">
      <c r="A15" s="1" t="s">
        <v>21</v>
      </c>
      <c r="B15" s="1" t="s">
        <v>17</v>
      </c>
      <c r="C15" s="1">
        <v>12</v>
      </c>
      <c r="D15" s="1"/>
      <c r="E15" s="1" t="s">
        <v>22</v>
      </c>
      <c r="F15" s="1">
        <v>170</v>
      </c>
      <c r="G15" s="1">
        <v>1</v>
      </c>
      <c r="H15" s="1"/>
      <c r="I15" s="6">
        <f t="shared" si="0"/>
        <v>0.5882352941176471</v>
      </c>
      <c r="J15" s="1">
        <v>207</v>
      </c>
      <c r="K15" s="1">
        <v>11</v>
      </c>
      <c r="L15" s="1">
        <v>19</v>
      </c>
      <c r="M15" s="6">
        <f t="shared" si="1"/>
        <v>14.492753623188406</v>
      </c>
      <c r="N15" s="1">
        <v>611</v>
      </c>
      <c r="O15" s="1"/>
      <c r="P15" s="1">
        <v>29</v>
      </c>
      <c r="Q15" s="6">
        <f t="shared" si="2"/>
        <v>4.746317512274959</v>
      </c>
      <c r="R15" s="1">
        <v>647</v>
      </c>
      <c r="S15" s="1">
        <v>115</v>
      </c>
      <c r="T15" s="1">
        <v>77</v>
      </c>
      <c r="U15" s="6">
        <f aca="true" t="shared" si="9" ref="U15:U23">((S15+T15)*100)/R15</f>
        <v>29.675425038639876</v>
      </c>
      <c r="V15" s="1">
        <v>508</v>
      </c>
      <c r="W15" s="1">
        <v>24</v>
      </c>
      <c r="X15" s="1"/>
      <c r="Y15" s="6">
        <f t="shared" si="4"/>
        <v>4.724409448818897</v>
      </c>
      <c r="Z15" s="1">
        <v>355</v>
      </c>
      <c r="AA15" s="1">
        <v>69</v>
      </c>
      <c r="AB15" s="1"/>
      <c r="AC15" s="6">
        <f t="shared" si="5"/>
        <v>19.43661971830986</v>
      </c>
      <c r="AD15" s="1">
        <v>303</v>
      </c>
      <c r="AE15" s="1">
        <v>23</v>
      </c>
      <c r="AF15" s="1">
        <v>36</v>
      </c>
      <c r="AG15" s="6">
        <f t="shared" si="6"/>
        <v>19.471947194719473</v>
      </c>
      <c r="AH15" s="1"/>
      <c r="AI15" s="1"/>
      <c r="AJ15" s="1"/>
      <c r="AK15" s="6"/>
      <c r="AL15" s="1">
        <v>10</v>
      </c>
      <c r="AM15" s="6">
        <f aca="true" t="shared" si="10" ref="AM15:AM25">I15+M15+Q15+U15+Y15+AC15+AG15+AK15</f>
        <v>93.13570783006912</v>
      </c>
    </row>
    <row r="16" spans="1:39" ht="15">
      <c r="A16" s="1" t="s">
        <v>42</v>
      </c>
      <c r="B16" s="1" t="s">
        <v>17</v>
      </c>
      <c r="C16" s="1"/>
      <c r="D16" s="1"/>
      <c r="E16" s="1" t="s">
        <v>43</v>
      </c>
      <c r="F16" s="1">
        <v>267</v>
      </c>
      <c r="G16" s="1"/>
      <c r="H16" s="1">
        <v>41</v>
      </c>
      <c r="I16" s="6">
        <f t="shared" si="0"/>
        <v>15.355805243445692</v>
      </c>
      <c r="J16" s="1">
        <v>241</v>
      </c>
      <c r="K16" s="1"/>
      <c r="L16" s="1">
        <v>47</v>
      </c>
      <c r="M16" s="6">
        <f t="shared" si="1"/>
        <v>19.502074688796682</v>
      </c>
      <c r="N16" s="1">
        <v>207</v>
      </c>
      <c r="O16" s="1"/>
      <c r="P16" s="1">
        <v>49</v>
      </c>
      <c r="Q16" s="6">
        <f t="shared" si="2"/>
        <v>23.67149758454106</v>
      </c>
      <c r="R16" s="1">
        <v>172</v>
      </c>
      <c r="S16" s="1">
        <v>34</v>
      </c>
      <c r="T16" s="1"/>
      <c r="U16" s="6">
        <f t="shared" si="9"/>
        <v>19.767441860465116</v>
      </c>
      <c r="V16" s="1">
        <v>339</v>
      </c>
      <c r="W16" s="1">
        <v>1</v>
      </c>
      <c r="X16" s="1">
        <v>30</v>
      </c>
      <c r="Y16" s="6">
        <f t="shared" si="4"/>
        <v>9.144542772861357</v>
      </c>
      <c r="Z16" s="1">
        <v>236</v>
      </c>
      <c r="AA16" s="1">
        <v>42</v>
      </c>
      <c r="AB16" s="1">
        <v>11</v>
      </c>
      <c r="AC16" s="6">
        <f t="shared" si="5"/>
        <v>22.45762711864407</v>
      </c>
      <c r="AD16" s="1">
        <v>766</v>
      </c>
      <c r="AE16" s="1"/>
      <c r="AF16" s="1">
        <v>50</v>
      </c>
      <c r="AG16" s="6">
        <f t="shared" si="6"/>
        <v>6.527415143603133</v>
      </c>
      <c r="AH16" s="1">
        <v>275</v>
      </c>
      <c r="AI16" s="1">
        <v>42</v>
      </c>
      <c r="AJ16" s="1"/>
      <c r="AK16" s="6">
        <f>((AI16+AJ16)*100)/AH16</f>
        <v>15.272727272727273</v>
      </c>
      <c r="AL16" s="1">
        <v>10</v>
      </c>
      <c r="AM16" s="6">
        <f t="shared" si="10"/>
        <v>131.69913168508438</v>
      </c>
    </row>
    <row r="17" spans="1:39" ht="15">
      <c r="A17" s="1" t="s">
        <v>29</v>
      </c>
      <c r="B17" s="1" t="s">
        <v>17</v>
      </c>
      <c r="C17" s="1"/>
      <c r="D17" s="1"/>
      <c r="E17" s="1" t="s">
        <v>28</v>
      </c>
      <c r="F17" s="1">
        <v>309</v>
      </c>
      <c r="G17" s="1">
        <v>4</v>
      </c>
      <c r="H17" s="1">
        <v>22</v>
      </c>
      <c r="I17" s="6">
        <f t="shared" si="0"/>
        <v>8.414239482200648</v>
      </c>
      <c r="J17" s="1">
        <v>406</v>
      </c>
      <c r="K17" s="1"/>
      <c r="L17" s="1">
        <v>94</v>
      </c>
      <c r="M17" s="6">
        <f t="shared" si="1"/>
        <v>23.15270935960591</v>
      </c>
      <c r="N17" s="1">
        <v>497</v>
      </c>
      <c r="O17" s="1">
        <v>99</v>
      </c>
      <c r="P17" s="1">
        <v>37</v>
      </c>
      <c r="Q17" s="6">
        <f t="shared" si="2"/>
        <v>27.364185110663986</v>
      </c>
      <c r="R17" s="1">
        <v>536</v>
      </c>
      <c r="S17" s="1">
        <v>78</v>
      </c>
      <c r="T17" s="1"/>
      <c r="U17" s="6">
        <f t="shared" si="9"/>
        <v>14.552238805970148</v>
      </c>
      <c r="V17" s="1">
        <v>153</v>
      </c>
      <c r="W17" s="1">
        <v>10</v>
      </c>
      <c r="X17" s="1"/>
      <c r="Y17" s="6">
        <f t="shared" si="4"/>
        <v>6.5359477124183005</v>
      </c>
      <c r="Z17" s="1">
        <v>177</v>
      </c>
      <c r="AA17" s="1">
        <v>29</v>
      </c>
      <c r="AB17" s="1">
        <v>40</v>
      </c>
      <c r="AC17" s="6">
        <f t="shared" si="5"/>
        <v>38.983050847457626</v>
      </c>
      <c r="AD17" s="1">
        <v>139</v>
      </c>
      <c r="AE17" s="1">
        <v>26</v>
      </c>
      <c r="AF17" s="1"/>
      <c r="AG17" s="6">
        <f t="shared" si="6"/>
        <v>18.705035971223023</v>
      </c>
      <c r="AH17" s="1"/>
      <c r="AI17" s="1"/>
      <c r="AJ17" s="1"/>
      <c r="AK17" s="6"/>
      <c r="AL17" s="1">
        <v>10</v>
      </c>
      <c r="AM17" s="6">
        <f t="shared" si="10"/>
        <v>137.70740728953965</v>
      </c>
    </row>
    <row r="18" spans="1:39" ht="15">
      <c r="A18" s="1" t="s">
        <v>23</v>
      </c>
      <c r="B18" s="1" t="s">
        <v>17</v>
      </c>
      <c r="C18" s="1"/>
      <c r="D18" s="1"/>
      <c r="E18" s="1" t="s">
        <v>24</v>
      </c>
      <c r="F18" s="1">
        <v>523</v>
      </c>
      <c r="G18" s="1">
        <v>1</v>
      </c>
      <c r="H18" s="1"/>
      <c r="I18" s="6">
        <f t="shared" si="0"/>
        <v>0.19120458891013384</v>
      </c>
      <c r="J18" s="1">
        <v>439</v>
      </c>
      <c r="K18" s="1">
        <v>97</v>
      </c>
      <c r="L18" s="1"/>
      <c r="M18" s="6">
        <f t="shared" si="1"/>
        <v>22.095671981776764</v>
      </c>
      <c r="N18" s="1">
        <v>396</v>
      </c>
      <c r="O18" s="1">
        <v>59</v>
      </c>
      <c r="P18" s="1">
        <v>36</v>
      </c>
      <c r="Q18" s="6">
        <f t="shared" si="2"/>
        <v>23.98989898989899</v>
      </c>
      <c r="R18" s="1">
        <v>477</v>
      </c>
      <c r="S18" s="1">
        <v>59</v>
      </c>
      <c r="T18" s="1">
        <v>13</v>
      </c>
      <c r="U18" s="6">
        <f t="shared" si="9"/>
        <v>15.09433962264151</v>
      </c>
      <c r="V18" s="1">
        <v>276</v>
      </c>
      <c r="W18" s="1">
        <v>25</v>
      </c>
      <c r="X18" s="1"/>
      <c r="Y18" s="6">
        <f t="shared" si="4"/>
        <v>9.057971014492754</v>
      </c>
      <c r="Z18" s="1">
        <v>153</v>
      </c>
      <c r="AA18" s="1"/>
      <c r="AB18" s="1">
        <v>2</v>
      </c>
      <c r="AC18" s="6">
        <f t="shared" si="5"/>
        <v>1.3071895424836601</v>
      </c>
      <c r="AD18" s="1">
        <v>273</v>
      </c>
      <c r="AE18" s="1"/>
      <c r="AF18" s="1">
        <v>65</v>
      </c>
      <c r="AG18" s="6">
        <f t="shared" si="6"/>
        <v>23.80952380952381</v>
      </c>
      <c r="AH18" s="1"/>
      <c r="AI18" s="1"/>
      <c r="AJ18" s="1"/>
      <c r="AK18" s="6"/>
      <c r="AL18" s="1">
        <v>9</v>
      </c>
      <c r="AM18" s="6">
        <f t="shared" si="10"/>
        <v>95.54579954972762</v>
      </c>
    </row>
    <row r="19" spans="1:39" ht="15">
      <c r="A19" s="1" t="s">
        <v>54</v>
      </c>
      <c r="B19" s="1" t="s">
        <v>17</v>
      </c>
      <c r="C19" s="1"/>
      <c r="D19" s="1"/>
      <c r="E19" s="1" t="s">
        <v>55</v>
      </c>
      <c r="F19" s="1">
        <v>611</v>
      </c>
      <c r="G19" s="1">
        <v>77</v>
      </c>
      <c r="H19" s="1"/>
      <c r="I19" s="6">
        <f t="shared" si="0"/>
        <v>12.602291325695582</v>
      </c>
      <c r="J19" s="1">
        <v>647</v>
      </c>
      <c r="K19" s="1">
        <v>34</v>
      </c>
      <c r="L19" s="1">
        <v>1</v>
      </c>
      <c r="M19" s="6">
        <f t="shared" si="1"/>
        <v>5.409582689335394</v>
      </c>
      <c r="N19" s="1">
        <v>768</v>
      </c>
      <c r="O19" s="1">
        <v>143</v>
      </c>
      <c r="P19" s="1">
        <v>18</v>
      </c>
      <c r="Q19" s="6">
        <f t="shared" si="2"/>
        <v>20.963541666666668</v>
      </c>
      <c r="R19" s="1">
        <v>508</v>
      </c>
      <c r="S19" s="1">
        <v>54</v>
      </c>
      <c r="T19" s="1">
        <v>93</v>
      </c>
      <c r="U19" s="6">
        <f t="shared" si="9"/>
        <v>28.937007874015748</v>
      </c>
      <c r="V19" s="1">
        <v>656</v>
      </c>
      <c r="W19" s="1"/>
      <c r="X19" s="1">
        <v>63</v>
      </c>
      <c r="Y19" s="6">
        <f t="shared" si="4"/>
        <v>9.603658536585366</v>
      </c>
      <c r="Z19" s="1"/>
      <c r="AA19" s="1"/>
      <c r="AB19" s="1"/>
      <c r="AC19" s="6"/>
      <c r="AD19" s="1"/>
      <c r="AE19" s="1"/>
      <c r="AF19" s="1"/>
      <c r="AG19" s="6"/>
      <c r="AH19" s="1"/>
      <c r="AI19" s="1"/>
      <c r="AJ19" s="1"/>
      <c r="AK19" s="6"/>
      <c r="AL19" s="1">
        <v>8</v>
      </c>
      <c r="AM19" s="6">
        <f t="shared" si="10"/>
        <v>77.51608209229876</v>
      </c>
    </row>
    <row r="20" spans="1:39" ht="15">
      <c r="A20" s="1" t="s">
        <v>66</v>
      </c>
      <c r="B20" s="1" t="s">
        <v>17</v>
      </c>
      <c r="C20" s="1"/>
      <c r="D20" s="1"/>
      <c r="E20" s="1" t="s">
        <v>67</v>
      </c>
      <c r="F20" s="1">
        <v>396</v>
      </c>
      <c r="G20" s="1">
        <v>48</v>
      </c>
      <c r="H20" s="1">
        <v>99</v>
      </c>
      <c r="I20" s="6">
        <f t="shared" si="0"/>
        <v>37.121212121212125</v>
      </c>
      <c r="J20" s="1">
        <v>368</v>
      </c>
      <c r="K20" s="1">
        <v>19</v>
      </c>
      <c r="L20" s="1">
        <v>22</v>
      </c>
      <c r="M20" s="6">
        <f t="shared" si="1"/>
        <v>11.141304347826088</v>
      </c>
      <c r="N20" s="1">
        <v>477</v>
      </c>
      <c r="O20" s="1">
        <v>10</v>
      </c>
      <c r="P20" s="1">
        <v>88</v>
      </c>
      <c r="Q20" s="6">
        <f t="shared" si="2"/>
        <v>20.545073375262053</v>
      </c>
      <c r="R20" s="1">
        <v>363</v>
      </c>
      <c r="S20" s="1">
        <v>46</v>
      </c>
      <c r="T20" s="1"/>
      <c r="U20" s="6">
        <f t="shared" si="9"/>
        <v>12.672176308539944</v>
      </c>
      <c r="V20" s="1">
        <v>276</v>
      </c>
      <c r="W20" s="1"/>
      <c r="X20" s="1">
        <v>50</v>
      </c>
      <c r="Y20" s="6">
        <f t="shared" si="4"/>
        <v>18.115942028985508</v>
      </c>
      <c r="Z20" s="1"/>
      <c r="AA20" s="1"/>
      <c r="AB20" s="1"/>
      <c r="AC20" s="6"/>
      <c r="AD20" s="1"/>
      <c r="AE20" s="1"/>
      <c r="AF20" s="1"/>
      <c r="AG20" s="6"/>
      <c r="AH20" s="1"/>
      <c r="AI20" s="1"/>
      <c r="AJ20" s="1"/>
      <c r="AK20" s="6"/>
      <c r="AL20" s="1">
        <v>8</v>
      </c>
      <c r="AM20" s="6">
        <f t="shared" si="10"/>
        <v>99.59570818182573</v>
      </c>
    </row>
    <row r="21" spans="1:39" ht="15">
      <c r="A21" s="1" t="s">
        <v>46</v>
      </c>
      <c r="B21" s="1" t="s">
        <v>17</v>
      </c>
      <c r="C21" s="1"/>
      <c r="D21" s="1"/>
      <c r="E21" s="1" t="s">
        <v>47</v>
      </c>
      <c r="F21" s="1">
        <v>225</v>
      </c>
      <c r="G21" s="1"/>
      <c r="H21" s="1">
        <v>55</v>
      </c>
      <c r="I21" s="6">
        <f t="shared" si="0"/>
        <v>24.444444444444443</v>
      </c>
      <c r="J21" s="1">
        <v>522</v>
      </c>
      <c r="K21" s="1"/>
      <c r="L21" s="1">
        <v>76</v>
      </c>
      <c r="M21" s="6">
        <f t="shared" si="1"/>
        <v>14.559386973180077</v>
      </c>
      <c r="N21" s="1">
        <v>139</v>
      </c>
      <c r="O21" s="1"/>
      <c r="P21" s="1">
        <v>33</v>
      </c>
      <c r="Q21" s="6">
        <f t="shared" si="2"/>
        <v>23.741007194244606</v>
      </c>
      <c r="R21" s="1">
        <v>536</v>
      </c>
      <c r="S21" s="1"/>
      <c r="T21" s="1">
        <v>25</v>
      </c>
      <c r="U21" s="6">
        <f t="shared" si="9"/>
        <v>4.664179104477612</v>
      </c>
      <c r="V21" s="1">
        <v>450</v>
      </c>
      <c r="W21" s="1"/>
      <c r="X21" s="1">
        <v>111</v>
      </c>
      <c r="Y21" s="6">
        <f t="shared" si="4"/>
        <v>24.666666666666668</v>
      </c>
      <c r="Z21" s="1">
        <v>406</v>
      </c>
      <c r="AA21" s="1"/>
      <c r="AB21" s="1">
        <v>32</v>
      </c>
      <c r="AC21" s="6">
        <f>((AA21+AB21)*100)/Z21</f>
        <v>7.8817733990147785</v>
      </c>
      <c r="AD21" s="1">
        <v>309</v>
      </c>
      <c r="AE21" s="1">
        <v>18</v>
      </c>
      <c r="AF21" s="1"/>
      <c r="AG21" s="6">
        <f>((AE21+AF21)*100)/AD21</f>
        <v>5.825242718446602</v>
      </c>
      <c r="AH21" s="1">
        <v>177</v>
      </c>
      <c r="AI21" s="1">
        <v>42</v>
      </c>
      <c r="AJ21" s="1"/>
      <c r="AK21" s="6">
        <f>((AI21+AJ21)*100)/AH21</f>
        <v>23.728813559322035</v>
      </c>
      <c r="AL21" s="1">
        <v>8</v>
      </c>
      <c r="AM21" s="6">
        <f t="shared" si="10"/>
        <v>129.5115140597968</v>
      </c>
    </row>
    <row r="22" spans="1:39" ht="15">
      <c r="A22" s="1" t="s">
        <v>106</v>
      </c>
      <c r="B22" s="1" t="s">
        <v>17</v>
      </c>
      <c r="C22" s="1"/>
      <c r="D22" s="1"/>
      <c r="E22" s="1" t="s">
        <v>100</v>
      </c>
      <c r="F22" s="1">
        <v>928</v>
      </c>
      <c r="G22" s="1">
        <v>106</v>
      </c>
      <c r="H22" s="1">
        <v>10</v>
      </c>
      <c r="I22" s="6">
        <f t="shared" si="0"/>
        <v>12.5</v>
      </c>
      <c r="J22" s="1">
        <v>1224</v>
      </c>
      <c r="K22" s="1"/>
      <c r="L22" s="1">
        <v>86</v>
      </c>
      <c r="M22" s="6">
        <f t="shared" si="1"/>
        <v>7.026143790849673</v>
      </c>
      <c r="N22" s="1">
        <v>1289</v>
      </c>
      <c r="O22" s="1">
        <v>7</v>
      </c>
      <c r="P22" s="1">
        <v>6</v>
      </c>
      <c r="Q22" s="6">
        <f t="shared" si="2"/>
        <v>1.008533747090768</v>
      </c>
      <c r="R22" s="1">
        <v>816</v>
      </c>
      <c r="S22" s="1">
        <v>6</v>
      </c>
      <c r="T22" s="1"/>
      <c r="U22" s="6">
        <f t="shared" si="9"/>
        <v>0.7352941176470589</v>
      </c>
      <c r="V22" s="1">
        <v>877</v>
      </c>
      <c r="W22" s="1"/>
      <c r="X22" s="1">
        <v>69</v>
      </c>
      <c r="Y22" s="6">
        <f t="shared" si="4"/>
        <v>7.8677309007981755</v>
      </c>
      <c r="Z22" s="1"/>
      <c r="AA22" s="1"/>
      <c r="AB22" s="1"/>
      <c r="AC22" s="6"/>
      <c r="AD22" s="1"/>
      <c r="AE22" s="1"/>
      <c r="AF22" s="1"/>
      <c r="AG22" s="6"/>
      <c r="AH22" s="1"/>
      <c r="AI22" s="1"/>
      <c r="AJ22" s="1"/>
      <c r="AK22" s="6"/>
      <c r="AL22" s="1">
        <v>7</v>
      </c>
      <c r="AM22" s="6">
        <f t="shared" si="10"/>
        <v>29.137702556385676</v>
      </c>
    </row>
    <row r="23" spans="1:39" ht="15">
      <c r="A23" s="1" t="s">
        <v>38</v>
      </c>
      <c r="B23" s="1" t="s">
        <v>17</v>
      </c>
      <c r="C23" s="1"/>
      <c r="D23" s="1"/>
      <c r="E23" s="1" t="s">
        <v>24</v>
      </c>
      <c r="F23" s="1">
        <v>454</v>
      </c>
      <c r="G23" s="1"/>
      <c r="H23" s="1">
        <v>74</v>
      </c>
      <c r="I23" s="6">
        <f t="shared" si="0"/>
        <v>16.29955947136564</v>
      </c>
      <c r="J23" s="1">
        <v>523</v>
      </c>
      <c r="K23" s="1">
        <v>18</v>
      </c>
      <c r="L23" s="1"/>
      <c r="M23" s="6">
        <f t="shared" si="1"/>
        <v>3.4416826003824093</v>
      </c>
      <c r="N23" s="1">
        <v>439</v>
      </c>
      <c r="O23" s="1"/>
      <c r="P23" s="1">
        <v>39</v>
      </c>
      <c r="Q23" s="6">
        <f t="shared" si="2"/>
        <v>8.883826879271071</v>
      </c>
      <c r="R23" s="1">
        <v>368</v>
      </c>
      <c r="S23" s="1"/>
      <c r="T23" s="1">
        <v>67</v>
      </c>
      <c r="U23" s="6">
        <f t="shared" si="9"/>
        <v>18.206521739130434</v>
      </c>
      <c r="V23" s="1">
        <v>273</v>
      </c>
      <c r="W23" s="1"/>
      <c r="X23" s="1">
        <v>63</v>
      </c>
      <c r="Y23" s="1">
        <f t="shared" si="4"/>
        <v>23.076923076923077</v>
      </c>
      <c r="Z23" s="1">
        <v>477</v>
      </c>
      <c r="AA23" s="1">
        <v>53</v>
      </c>
      <c r="AB23" s="1">
        <v>48</v>
      </c>
      <c r="AC23" s="1">
        <f>((AA23+AB23)*100)/Z23</f>
        <v>21.17400419287212</v>
      </c>
      <c r="AD23" s="1"/>
      <c r="AE23" s="1"/>
      <c r="AF23" s="1"/>
      <c r="AG23" s="1"/>
      <c r="AH23" s="1"/>
      <c r="AI23" s="1"/>
      <c r="AJ23" s="1"/>
      <c r="AK23" s="6"/>
      <c r="AL23" s="1">
        <v>7</v>
      </c>
      <c r="AM23" s="6">
        <f t="shared" si="10"/>
        <v>91.08251795994475</v>
      </c>
    </row>
    <row r="24" spans="1:39" ht="15">
      <c r="A24" s="1" t="s">
        <v>101</v>
      </c>
      <c r="B24" s="1" t="s">
        <v>17</v>
      </c>
      <c r="C24" s="1"/>
      <c r="D24" s="1"/>
      <c r="E24" s="1" t="s">
        <v>102</v>
      </c>
      <c r="F24" s="1">
        <v>225</v>
      </c>
      <c r="G24" s="1">
        <v>8</v>
      </c>
      <c r="H24" s="1">
        <v>1</v>
      </c>
      <c r="I24" s="1">
        <f t="shared" si="0"/>
        <v>4</v>
      </c>
      <c r="J24" s="1">
        <v>450</v>
      </c>
      <c r="K24" s="1">
        <v>55</v>
      </c>
      <c r="L24" s="1">
        <v>104</v>
      </c>
      <c r="M24" s="1">
        <f t="shared" si="1"/>
        <v>35.333333333333336</v>
      </c>
      <c r="N24" s="1">
        <v>513</v>
      </c>
      <c r="O24" s="1">
        <v>9</v>
      </c>
      <c r="P24" s="1">
        <v>65</v>
      </c>
      <c r="Q24" s="1">
        <f t="shared" si="2"/>
        <v>14.42495126705653</v>
      </c>
      <c r="R24" s="1"/>
      <c r="S24" s="1"/>
      <c r="T24" s="1"/>
      <c r="U24" s="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6</v>
      </c>
      <c r="AM24" s="1">
        <f t="shared" si="10"/>
        <v>53.758284600389864</v>
      </c>
    </row>
    <row r="25" spans="1:39" ht="15">
      <c r="A25" s="1" t="s">
        <v>48</v>
      </c>
      <c r="B25" s="1" t="s">
        <v>17</v>
      </c>
      <c r="C25" s="1"/>
      <c r="D25" s="1"/>
      <c r="E25" s="1" t="s">
        <v>49</v>
      </c>
      <c r="F25" s="1">
        <v>273</v>
      </c>
      <c r="G25" s="1">
        <v>4</v>
      </c>
      <c r="H25" s="1"/>
      <c r="I25" s="6">
        <f t="shared" si="0"/>
        <v>1.465201465201465</v>
      </c>
      <c r="J25" s="1">
        <v>363</v>
      </c>
      <c r="K25" s="1">
        <v>16</v>
      </c>
      <c r="L25" s="1">
        <v>28</v>
      </c>
      <c r="M25" s="1">
        <f t="shared" si="1"/>
        <v>12.121212121212121</v>
      </c>
      <c r="N25" s="1">
        <v>276</v>
      </c>
      <c r="O25" s="1">
        <v>10</v>
      </c>
      <c r="P25" s="1">
        <v>5</v>
      </c>
      <c r="Q25" s="6">
        <f t="shared" si="2"/>
        <v>5.434782608695652</v>
      </c>
      <c r="R25" s="1"/>
      <c r="S25" s="1"/>
      <c r="T25" s="1"/>
      <c r="U25" s="6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6"/>
      <c r="AL25" s="1">
        <v>5</v>
      </c>
      <c r="AM25" s="1">
        <f t="shared" si="10"/>
        <v>19.02119619510924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E34" sqref="E34"/>
    </sheetView>
  </sheetViews>
  <sheetFormatPr defaultColWidth="11.421875" defaultRowHeight="15"/>
  <cols>
    <col min="1" max="1" width="27.140625" style="0" customWidth="1"/>
    <col min="2" max="2" width="6.28125" style="0" customWidth="1"/>
    <col min="3" max="3" width="5.00390625" style="2" customWidth="1"/>
    <col min="4" max="4" width="5.00390625" style="0" customWidth="1"/>
    <col min="5" max="5" width="15.140625" style="0" customWidth="1"/>
    <col min="6" max="6" width="5.57421875" style="0" hidden="1" customWidth="1"/>
    <col min="7" max="7" width="3.7109375" style="0" hidden="1" customWidth="1"/>
    <col min="8" max="8" width="4.8515625" style="0" hidden="1" customWidth="1"/>
    <col min="9" max="9" width="7.140625" style="0" hidden="1" customWidth="1"/>
    <col min="10" max="10" width="5.57421875" style="0" hidden="1" customWidth="1"/>
    <col min="11" max="11" width="4.28125" style="0" hidden="1" customWidth="1"/>
    <col min="12" max="12" width="4.140625" style="0" hidden="1" customWidth="1"/>
    <col min="13" max="13" width="7.421875" style="0" hidden="1" customWidth="1"/>
    <col min="14" max="14" width="4.28125" style="0" hidden="1" customWidth="1"/>
    <col min="15" max="15" width="4.00390625" style="0" hidden="1" customWidth="1"/>
    <col min="16" max="16" width="4.140625" style="0" hidden="1" customWidth="1"/>
    <col min="17" max="17" width="7.140625" style="0" hidden="1" customWidth="1"/>
    <col min="18" max="18" width="5.421875" style="0" hidden="1" customWidth="1"/>
    <col min="19" max="19" width="3.7109375" style="0" hidden="1" customWidth="1"/>
    <col min="20" max="20" width="3.8515625" style="0" hidden="1" customWidth="1"/>
    <col min="21" max="21" width="6.8515625" style="0" hidden="1" customWidth="1"/>
    <col min="22" max="23" width="4.421875" style="0" hidden="1" customWidth="1"/>
    <col min="24" max="24" width="4.28125" style="0" hidden="1" customWidth="1"/>
    <col min="25" max="25" width="8.00390625" style="0" hidden="1" customWidth="1"/>
    <col min="26" max="26" width="4.421875" style="0" hidden="1" customWidth="1"/>
    <col min="27" max="27" width="3.140625" style="0" hidden="1" customWidth="1"/>
    <col min="28" max="28" width="3.7109375" style="0" hidden="1" customWidth="1"/>
    <col min="29" max="29" width="6.8515625" style="0" hidden="1" customWidth="1"/>
    <col min="30" max="30" width="4.140625" style="0" customWidth="1"/>
    <col min="31" max="31" width="9.421875" style="0" customWidth="1"/>
  </cols>
  <sheetData>
    <row r="1" spans="1:31" ht="15">
      <c r="A1" t="s">
        <v>93</v>
      </c>
      <c r="AD1" t="s">
        <v>7</v>
      </c>
      <c r="AE1" t="s">
        <v>8</v>
      </c>
    </row>
    <row r="2" spans="1:31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 t="s">
        <v>2</v>
      </c>
      <c r="W2" s="1">
        <v>1</v>
      </c>
      <c r="X2" s="1">
        <v>2</v>
      </c>
      <c r="Y2" s="1" t="s">
        <v>9</v>
      </c>
      <c r="Z2" s="1" t="s">
        <v>2</v>
      </c>
      <c r="AA2" s="1">
        <v>1</v>
      </c>
      <c r="AB2" s="1">
        <v>2</v>
      </c>
      <c r="AC2" s="1" t="s">
        <v>10</v>
      </c>
      <c r="AD2" s="1"/>
      <c r="AE2" s="1"/>
    </row>
    <row r="3" spans="1:31" ht="15">
      <c r="A3" s="1"/>
      <c r="B3" s="1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 t="s">
        <v>50</v>
      </c>
      <c r="B4" s="1" t="s">
        <v>17</v>
      </c>
      <c r="C4" s="13">
        <v>1</v>
      </c>
      <c r="D4" s="13">
        <v>1</v>
      </c>
      <c r="E4" s="1" t="s">
        <v>51</v>
      </c>
      <c r="F4" s="1">
        <v>620</v>
      </c>
      <c r="G4" s="1">
        <v>2</v>
      </c>
      <c r="H4" s="1">
        <v>6</v>
      </c>
      <c r="I4" s="6">
        <f aca="true" t="shared" si="0" ref="I4:I22">((G4+H4)*100)/F4</f>
        <v>1.2903225806451613</v>
      </c>
      <c r="J4" s="1">
        <v>510</v>
      </c>
      <c r="K4" s="1">
        <v>2</v>
      </c>
      <c r="L4" s="1">
        <v>1</v>
      </c>
      <c r="M4" s="6">
        <f aca="true" t="shared" si="1" ref="M4:M20">((K4+L4)*100)/J4</f>
        <v>0.5882352941176471</v>
      </c>
      <c r="N4" s="1">
        <v>475</v>
      </c>
      <c r="O4" s="1">
        <v>1</v>
      </c>
      <c r="P4" s="1">
        <v>16</v>
      </c>
      <c r="Q4" s="6">
        <f aca="true" t="shared" si="2" ref="Q4:Q15">((O4+P4)*100)/N4</f>
        <v>3.5789473684210527</v>
      </c>
      <c r="R4" s="1">
        <v>404</v>
      </c>
      <c r="S4" s="1">
        <v>5</v>
      </c>
      <c r="T4" s="1">
        <v>11</v>
      </c>
      <c r="U4" s="6">
        <f aca="true" t="shared" si="3" ref="U4:U13">((S4+T4)*100)/R4</f>
        <v>3.9603960396039604</v>
      </c>
      <c r="V4" s="1">
        <v>764</v>
      </c>
      <c r="W4" s="1">
        <v>1</v>
      </c>
      <c r="X4" s="1">
        <v>28</v>
      </c>
      <c r="Y4" s="6">
        <f aca="true" t="shared" si="4" ref="Y4:Y10">((W4+X4)*100)/V4</f>
        <v>3.7958115183246073</v>
      </c>
      <c r="Z4" s="1">
        <v>549</v>
      </c>
      <c r="AA4" s="1">
        <v>4</v>
      </c>
      <c r="AB4" s="1">
        <v>3</v>
      </c>
      <c r="AC4" s="6">
        <f>((AA4+AB4)*100)/Z4</f>
        <v>1.2750455373406193</v>
      </c>
      <c r="AD4" s="1">
        <v>12</v>
      </c>
      <c r="AE4" s="6">
        <f aca="true" t="shared" si="5" ref="AE4:AE22">I4+M4+Q4+U4+Y4+AC4</f>
        <v>14.488758338453046</v>
      </c>
    </row>
    <row r="5" spans="1:31" ht="15">
      <c r="A5" s="1" t="s">
        <v>36</v>
      </c>
      <c r="B5" s="1" t="s">
        <v>17</v>
      </c>
      <c r="C5" s="13">
        <v>2</v>
      </c>
      <c r="D5" s="1">
        <v>2</v>
      </c>
      <c r="E5" s="1" t="s">
        <v>37</v>
      </c>
      <c r="F5" s="1">
        <v>840</v>
      </c>
      <c r="G5" s="1">
        <v>156</v>
      </c>
      <c r="H5" s="1">
        <v>13</v>
      </c>
      <c r="I5" s="6">
        <f t="shared" si="0"/>
        <v>20.11904761904762</v>
      </c>
      <c r="J5" s="1">
        <v>547</v>
      </c>
      <c r="K5" s="1">
        <v>27</v>
      </c>
      <c r="L5" s="1">
        <v>1</v>
      </c>
      <c r="M5" s="6">
        <f t="shared" si="1"/>
        <v>5.118829981718465</v>
      </c>
      <c r="N5" s="1">
        <v>447</v>
      </c>
      <c r="O5" s="1">
        <v>44</v>
      </c>
      <c r="P5" s="1">
        <v>5</v>
      </c>
      <c r="Q5" s="6">
        <f t="shared" si="2"/>
        <v>10.961968680089486</v>
      </c>
      <c r="R5" s="1">
        <v>532</v>
      </c>
      <c r="S5" s="1">
        <v>31</v>
      </c>
      <c r="T5" s="1">
        <v>76</v>
      </c>
      <c r="U5" s="6">
        <f t="shared" si="3"/>
        <v>20.112781954887218</v>
      </c>
      <c r="V5" s="1">
        <v>341</v>
      </c>
      <c r="W5" s="1">
        <v>71</v>
      </c>
      <c r="X5" s="1">
        <v>4</v>
      </c>
      <c r="Y5" s="6">
        <f t="shared" si="4"/>
        <v>21.994134897360702</v>
      </c>
      <c r="Z5" s="1">
        <v>262</v>
      </c>
      <c r="AA5" s="1">
        <v>38</v>
      </c>
      <c r="AB5" s="1">
        <v>6</v>
      </c>
      <c r="AC5" s="6">
        <f>((AA5+AB5)*100)/Z5</f>
        <v>16.793893129770993</v>
      </c>
      <c r="AD5" s="1">
        <v>12</v>
      </c>
      <c r="AE5" s="6">
        <f t="shared" si="5"/>
        <v>95.10065626287448</v>
      </c>
    </row>
    <row r="6" spans="1:31" ht="15">
      <c r="A6" s="1" t="s">
        <v>72</v>
      </c>
      <c r="B6" s="1" t="s">
        <v>17</v>
      </c>
      <c r="C6" s="13">
        <v>3</v>
      </c>
      <c r="D6" s="1">
        <v>3</v>
      </c>
      <c r="E6" s="1" t="s">
        <v>73</v>
      </c>
      <c r="F6" s="1">
        <v>878</v>
      </c>
      <c r="G6" s="1">
        <v>40</v>
      </c>
      <c r="H6" s="1">
        <v>186</v>
      </c>
      <c r="I6" s="6">
        <f t="shared" si="0"/>
        <v>25.74031890660592</v>
      </c>
      <c r="J6" s="1">
        <v>165</v>
      </c>
      <c r="K6" s="1">
        <v>3</v>
      </c>
      <c r="L6" s="1">
        <v>1</v>
      </c>
      <c r="M6" s="6">
        <f t="shared" si="1"/>
        <v>2.4242424242424243</v>
      </c>
      <c r="N6" s="1">
        <v>217</v>
      </c>
      <c r="O6" s="1">
        <v>1</v>
      </c>
      <c r="P6" s="1">
        <v>12</v>
      </c>
      <c r="Q6" s="6">
        <f t="shared" si="2"/>
        <v>5.990783410138249</v>
      </c>
      <c r="R6" s="1">
        <v>715</v>
      </c>
      <c r="S6" s="1">
        <v>10</v>
      </c>
      <c r="T6" s="1">
        <v>176</v>
      </c>
      <c r="U6" s="6">
        <f t="shared" si="3"/>
        <v>26.013986013986013</v>
      </c>
      <c r="V6" s="1">
        <v>489</v>
      </c>
      <c r="W6" s="1">
        <v>33</v>
      </c>
      <c r="X6" s="1">
        <v>77</v>
      </c>
      <c r="Y6" s="6">
        <f t="shared" si="4"/>
        <v>22.494887525562373</v>
      </c>
      <c r="Z6" s="1">
        <v>229</v>
      </c>
      <c r="AA6" s="1">
        <v>1</v>
      </c>
      <c r="AB6" s="1">
        <v>51</v>
      </c>
      <c r="AC6" s="6">
        <f>((AA6+AB6)*100)/Z6</f>
        <v>22.707423580786028</v>
      </c>
      <c r="AD6" s="1">
        <v>12</v>
      </c>
      <c r="AE6" s="6">
        <f t="shared" si="5"/>
        <v>105.37164186132101</v>
      </c>
    </row>
    <row r="7" spans="1:31" ht="15">
      <c r="A7" s="1" t="s">
        <v>63</v>
      </c>
      <c r="B7" s="1" t="s">
        <v>17</v>
      </c>
      <c r="C7" s="13">
        <v>4</v>
      </c>
      <c r="D7" s="1">
        <v>4</v>
      </c>
      <c r="E7" s="1" t="s">
        <v>37</v>
      </c>
      <c r="F7" s="1">
        <v>840</v>
      </c>
      <c r="G7" s="1">
        <v>44</v>
      </c>
      <c r="H7" s="1">
        <v>67</v>
      </c>
      <c r="I7" s="6">
        <f t="shared" si="0"/>
        <v>13.214285714285714</v>
      </c>
      <c r="J7" s="1">
        <v>547</v>
      </c>
      <c r="K7" s="1">
        <v>108</v>
      </c>
      <c r="L7" s="1">
        <v>26</v>
      </c>
      <c r="M7" s="6">
        <f t="shared" si="1"/>
        <v>24.497257769652652</v>
      </c>
      <c r="N7" s="1">
        <v>447</v>
      </c>
      <c r="O7" s="1">
        <v>21</v>
      </c>
      <c r="P7" s="1">
        <v>30</v>
      </c>
      <c r="Q7" s="6">
        <f t="shared" si="2"/>
        <v>11.409395973154362</v>
      </c>
      <c r="R7" s="1">
        <v>532</v>
      </c>
      <c r="S7" s="1">
        <v>53</v>
      </c>
      <c r="T7" s="1">
        <v>20</v>
      </c>
      <c r="U7" s="6">
        <f t="shared" si="3"/>
        <v>13.721804511278195</v>
      </c>
      <c r="V7" s="1">
        <v>341</v>
      </c>
      <c r="W7" s="1"/>
      <c r="X7" s="1">
        <v>2</v>
      </c>
      <c r="Y7" s="6">
        <f t="shared" si="4"/>
        <v>0.5865102639296188</v>
      </c>
      <c r="Z7" s="1">
        <v>292</v>
      </c>
      <c r="AA7" s="1">
        <v>39</v>
      </c>
      <c r="AB7" s="1">
        <v>23</v>
      </c>
      <c r="AC7" s="6">
        <f>((AA7+AB7)*100)/Z7</f>
        <v>21.232876712328768</v>
      </c>
      <c r="AD7" s="1">
        <v>11</v>
      </c>
      <c r="AE7" s="6">
        <f t="shared" si="5"/>
        <v>84.6621309446293</v>
      </c>
    </row>
    <row r="8" spans="1:31" ht="15">
      <c r="A8" s="1" t="s">
        <v>62</v>
      </c>
      <c r="B8" s="1" t="s">
        <v>17</v>
      </c>
      <c r="C8" s="13">
        <v>5</v>
      </c>
      <c r="D8" s="1">
        <v>5</v>
      </c>
      <c r="E8" s="1" t="s">
        <v>37</v>
      </c>
      <c r="F8" s="1">
        <v>840</v>
      </c>
      <c r="G8" s="1">
        <v>197</v>
      </c>
      <c r="H8" s="1">
        <v>8</v>
      </c>
      <c r="I8" s="6">
        <f t="shared" si="0"/>
        <v>24.404761904761905</v>
      </c>
      <c r="J8" s="1">
        <v>944</v>
      </c>
      <c r="K8" s="1"/>
      <c r="L8" s="1">
        <v>19</v>
      </c>
      <c r="M8" s="6">
        <f t="shared" si="1"/>
        <v>2.01271186440678</v>
      </c>
      <c r="N8" s="1">
        <v>447</v>
      </c>
      <c r="O8" s="1">
        <v>1</v>
      </c>
      <c r="P8" s="1">
        <v>12</v>
      </c>
      <c r="Q8" s="6">
        <f t="shared" si="2"/>
        <v>2.9082774049217</v>
      </c>
      <c r="R8" s="1">
        <v>532</v>
      </c>
      <c r="S8" s="1"/>
      <c r="T8" s="1">
        <v>3</v>
      </c>
      <c r="U8" s="6">
        <f t="shared" si="3"/>
        <v>0.5639097744360902</v>
      </c>
      <c r="V8" s="1">
        <v>341</v>
      </c>
      <c r="W8" s="1">
        <v>17</v>
      </c>
      <c r="X8" s="1">
        <v>5</v>
      </c>
      <c r="Y8" s="6">
        <f t="shared" si="4"/>
        <v>6.451612903225806</v>
      </c>
      <c r="Z8" s="1">
        <v>292</v>
      </c>
      <c r="AA8" s="1">
        <v>43</v>
      </c>
      <c r="AB8" s="1">
        <v>9</v>
      </c>
      <c r="AC8" s="6">
        <f>((AA8+AB8)*100)/Z8</f>
        <v>17.80821917808219</v>
      </c>
      <c r="AD8" s="1">
        <v>10</v>
      </c>
      <c r="AE8" s="6">
        <f t="shared" si="5"/>
        <v>54.149493029834474</v>
      </c>
    </row>
    <row r="9" spans="1:31" ht="15">
      <c r="A9" s="1" t="s">
        <v>74</v>
      </c>
      <c r="B9" s="1" t="s">
        <v>15</v>
      </c>
      <c r="C9" s="13">
        <v>6</v>
      </c>
      <c r="D9" s="13">
        <v>1</v>
      </c>
      <c r="E9" s="1" t="s">
        <v>75</v>
      </c>
      <c r="F9" s="1">
        <v>1837</v>
      </c>
      <c r="G9" s="1">
        <v>20</v>
      </c>
      <c r="H9" s="1">
        <v>278</v>
      </c>
      <c r="I9" s="6">
        <f t="shared" si="0"/>
        <v>16.222101252041373</v>
      </c>
      <c r="J9" s="1">
        <v>826</v>
      </c>
      <c r="K9" s="1">
        <v>71</v>
      </c>
      <c r="L9" s="1">
        <v>162</v>
      </c>
      <c r="M9" s="6">
        <f t="shared" si="1"/>
        <v>28.208232445520583</v>
      </c>
      <c r="N9" s="1">
        <v>749</v>
      </c>
      <c r="O9" s="1">
        <v>160</v>
      </c>
      <c r="P9" s="1">
        <v>83</v>
      </c>
      <c r="Q9" s="6">
        <f t="shared" si="2"/>
        <v>32.44325767690254</v>
      </c>
      <c r="R9" s="1">
        <v>592</v>
      </c>
      <c r="S9" s="1">
        <v>12</v>
      </c>
      <c r="T9" s="1">
        <v>31</v>
      </c>
      <c r="U9" s="6">
        <f t="shared" si="3"/>
        <v>7.263513513513513</v>
      </c>
      <c r="V9" s="1">
        <v>252</v>
      </c>
      <c r="W9" s="1">
        <v>1</v>
      </c>
      <c r="X9" s="1"/>
      <c r="Y9" s="6">
        <f t="shared" si="4"/>
        <v>0.3968253968253968</v>
      </c>
      <c r="Z9" s="1"/>
      <c r="AA9" s="1"/>
      <c r="AB9" s="1"/>
      <c r="AC9" s="6"/>
      <c r="AD9" s="1">
        <v>9</v>
      </c>
      <c r="AE9" s="6">
        <f t="shared" si="5"/>
        <v>84.5339302848034</v>
      </c>
    </row>
    <row r="10" spans="1:31" ht="15">
      <c r="A10" s="1" t="s">
        <v>13</v>
      </c>
      <c r="B10" s="1" t="s">
        <v>15</v>
      </c>
      <c r="C10" s="13">
        <v>7</v>
      </c>
      <c r="D10" s="1">
        <v>2</v>
      </c>
      <c r="E10" s="1" t="s">
        <v>14</v>
      </c>
      <c r="F10" s="1">
        <v>298</v>
      </c>
      <c r="G10" s="1">
        <v>13</v>
      </c>
      <c r="H10" s="1">
        <v>25</v>
      </c>
      <c r="I10" s="6">
        <f t="shared" si="0"/>
        <v>12.751677852348994</v>
      </c>
      <c r="J10" s="1">
        <v>878</v>
      </c>
      <c r="K10" s="1">
        <v>8</v>
      </c>
      <c r="L10" s="1">
        <v>142</v>
      </c>
      <c r="M10" s="6">
        <f t="shared" si="1"/>
        <v>17.084282460136674</v>
      </c>
      <c r="N10" s="1">
        <v>826</v>
      </c>
      <c r="O10" s="1">
        <v>5</v>
      </c>
      <c r="P10" s="1">
        <v>129</v>
      </c>
      <c r="Q10" s="6">
        <f t="shared" si="2"/>
        <v>16.222760290556902</v>
      </c>
      <c r="R10" s="1">
        <v>1724</v>
      </c>
      <c r="S10" s="1">
        <v>242</v>
      </c>
      <c r="T10" s="1"/>
      <c r="U10" s="6">
        <f t="shared" si="3"/>
        <v>14.037122969837586</v>
      </c>
      <c r="V10" s="1">
        <v>749</v>
      </c>
      <c r="W10" s="1">
        <v>128</v>
      </c>
      <c r="X10" s="1"/>
      <c r="Y10" s="6">
        <f t="shared" si="4"/>
        <v>17.089452603471294</v>
      </c>
      <c r="Z10" s="1">
        <v>715</v>
      </c>
      <c r="AA10" s="1"/>
      <c r="AB10" s="1">
        <v>122</v>
      </c>
      <c r="AC10" s="6">
        <f>((AA10+AB10)*100)/Z10</f>
        <v>17.062937062937063</v>
      </c>
      <c r="AD10" s="1">
        <v>9</v>
      </c>
      <c r="AE10" s="6">
        <f t="shared" si="5"/>
        <v>94.24823323928851</v>
      </c>
    </row>
    <row r="11" spans="1:31" ht="15">
      <c r="A11" s="1" t="s">
        <v>99</v>
      </c>
      <c r="B11" s="1" t="s">
        <v>17</v>
      </c>
      <c r="C11" s="13">
        <v>8</v>
      </c>
      <c r="D11" s="1">
        <v>6</v>
      </c>
      <c r="E11" s="1" t="s">
        <v>100</v>
      </c>
      <c r="F11" s="1">
        <v>878</v>
      </c>
      <c r="G11" s="1">
        <v>173</v>
      </c>
      <c r="H11" s="1">
        <v>149</v>
      </c>
      <c r="I11" s="1">
        <f t="shared" si="0"/>
        <v>36.674259681093396</v>
      </c>
      <c r="J11" s="1">
        <v>826</v>
      </c>
      <c r="K11" s="1">
        <v>168</v>
      </c>
      <c r="L11" s="1">
        <v>204</v>
      </c>
      <c r="M11" s="1">
        <f t="shared" si="1"/>
        <v>45.0363196125908</v>
      </c>
      <c r="N11" s="1">
        <v>749</v>
      </c>
      <c r="O11" s="1">
        <v>185</v>
      </c>
      <c r="P11" s="1">
        <v>149</v>
      </c>
      <c r="Q11" s="1">
        <f t="shared" si="2"/>
        <v>44.59279038718291</v>
      </c>
      <c r="R11" s="1">
        <v>489</v>
      </c>
      <c r="S11" s="1">
        <v>36</v>
      </c>
      <c r="T11" s="1">
        <v>79</v>
      </c>
      <c r="U11" s="1">
        <f t="shared" si="3"/>
        <v>23.517382413087933</v>
      </c>
      <c r="V11" s="1"/>
      <c r="W11" s="1"/>
      <c r="X11" s="1"/>
      <c r="Y11" s="1"/>
      <c r="Z11" s="1"/>
      <c r="AA11" s="1"/>
      <c r="AB11" s="1"/>
      <c r="AC11" s="1"/>
      <c r="AD11" s="1">
        <v>8</v>
      </c>
      <c r="AE11" s="1">
        <f t="shared" si="5"/>
        <v>149.82075209395504</v>
      </c>
    </row>
    <row r="12" spans="1:31" ht="15">
      <c r="A12" s="1" t="s">
        <v>42</v>
      </c>
      <c r="B12" s="1" t="s">
        <v>17</v>
      </c>
      <c r="C12" s="13">
        <v>9</v>
      </c>
      <c r="D12" s="1"/>
      <c r="E12" s="1" t="s">
        <v>43</v>
      </c>
      <c r="F12" s="1">
        <v>754</v>
      </c>
      <c r="G12" s="1">
        <v>131</v>
      </c>
      <c r="H12" s="1">
        <v>97</v>
      </c>
      <c r="I12" s="6">
        <f t="shared" si="0"/>
        <v>30.23872679045093</v>
      </c>
      <c r="J12" s="1">
        <v>295</v>
      </c>
      <c r="K12" s="1"/>
      <c r="L12" s="1">
        <v>60</v>
      </c>
      <c r="M12" s="6">
        <f t="shared" si="1"/>
        <v>20.338983050847457</v>
      </c>
      <c r="N12" s="1">
        <v>357</v>
      </c>
      <c r="O12" s="1">
        <v>46</v>
      </c>
      <c r="P12" s="1"/>
      <c r="Q12" s="6">
        <f t="shared" si="2"/>
        <v>12.88515406162465</v>
      </c>
      <c r="R12" s="1">
        <v>579</v>
      </c>
      <c r="S12" s="1"/>
      <c r="T12" s="1">
        <v>132</v>
      </c>
      <c r="U12" s="6">
        <f t="shared" si="3"/>
        <v>22.797927461139896</v>
      </c>
      <c r="V12" s="1">
        <v>510</v>
      </c>
      <c r="W12" s="1">
        <v>60</v>
      </c>
      <c r="X12" s="1"/>
      <c r="Y12" s="6">
        <f>((W12+X12)*100)/V12</f>
        <v>11.764705882352942</v>
      </c>
      <c r="Z12" s="1">
        <v>800</v>
      </c>
      <c r="AA12" s="1">
        <v>61</v>
      </c>
      <c r="AB12" s="1"/>
      <c r="AC12" s="6">
        <f>((AA12+AB12)*100)/Z12</f>
        <v>7.625</v>
      </c>
      <c r="AD12" s="1">
        <v>7</v>
      </c>
      <c r="AE12" s="6">
        <f t="shared" si="5"/>
        <v>105.65049724641587</v>
      </c>
    </row>
    <row r="13" spans="1:31" ht="15">
      <c r="A13" s="1" t="s">
        <v>69</v>
      </c>
      <c r="B13" s="1" t="s">
        <v>17</v>
      </c>
      <c r="C13" s="13">
        <v>10</v>
      </c>
      <c r="D13" s="1"/>
      <c r="E13" s="1" t="s">
        <v>70</v>
      </c>
      <c r="F13" s="1">
        <v>1837</v>
      </c>
      <c r="G13" s="1">
        <v>106</v>
      </c>
      <c r="H13" s="1"/>
      <c r="I13" s="6">
        <f t="shared" si="0"/>
        <v>5.7702776265650515</v>
      </c>
      <c r="J13" s="1">
        <v>1724</v>
      </c>
      <c r="K13" s="1"/>
      <c r="L13" s="1">
        <v>289</v>
      </c>
      <c r="M13" s="6">
        <f t="shared" si="1"/>
        <v>16.76334106728538</v>
      </c>
      <c r="N13" s="1">
        <v>1196</v>
      </c>
      <c r="O13" s="1"/>
      <c r="P13" s="1">
        <v>143</v>
      </c>
      <c r="Q13" s="6">
        <f t="shared" si="2"/>
        <v>11.956521739130435</v>
      </c>
      <c r="R13" s="1">
        <v>592</v>
      </c>
      <c r="S13" s="1">
        <v>47</v>
      </c>
      <c r="T13" s="1"/>
      <c r="U13" s="6">
        <f t="shared" si="3"/>
        <v>7.9391891891891895</v>
      </c>
      <c r="V13" s="1">
        <v>504</v>
      </c>
      <c r="W13" s="1">
        <v>20</v>
      </c>
      <c r="X13" s="1">
        <v>66</v>
      </c>
      <c r="Y13" s="6">
        <f>((W13+X13)*100)/V13</f>
        <v>17.063492063492063</v>
      </c>
      <c r="Z13" s="1"/>
      <c r="AA13" s="1"/>
      <c r="AB13" s="1"/>
      <c r="AC13" s="6"/>
      <c r="AD13" s="1">
        <v>6</v>
      </c>
      <c r="AE13" s="6">
        <f t="shared" si="5"/>
        <v>59.49282168566212</v>
      </c>
    </row>
    <row r="14" spans="1:31" ht="15">
      <c r="A14" s="1" t="s">
        <v>27</v>
      </c>
      <c r="B14" s="1" t="s">
        <v>17</v>
      </c>
      <c r="C14" s="13">
        <v>11</v>
      </c>
      <c r="D14" s="1"/>
      <c r="E14" s="1" t="s">
        <v>28</v>
      </c>
      <c r="F14" s="1">
        <v>270</v>
      </c>
      <c r="G14" s="1">
        <v>32</v>
      </c>
      <c r="H14" s="1">
        <v>64</v>
      </c>
      <c r="I14" s="6">
        <f t="shared" si="0"/>
        <v>35.55555555555556</v>
      </c>
      <c r="J14" s="1">
        <v>212</v>
      </c>
      <c r="K14" s="1">
        <v>8</v>
      </c>
      <c r="L14" s="1">
        <v>1</v>
      </c>
      <c r="M14" s="6">
        <f t="shared" si="1"/>
        <v>4.245283018867925</v>
      </c>
      <c r="N14" s="1">
        <v>168</v>
      </c>
      <c r="O14" s="1"/>
      <c r="P14" s="1">
        <v>20</v>
      </c>
      <c r="Q14" s="6">
        <f t="shared" si="2"/>
        <v>11.904761904761905</v>
      </c>
      <c r="R14" s="1"/>
      <c r="S14" s="1"/>
      <c r="T14" s="1"/>
      <c r="U14" s="6"/>
      <c r="V14" s="1"/>
      <c r="W14" s="1"/>
      <c r="X14" s="1"/>
      <c r="Y14" s="1"/>
      <c r="Z14" s="1"/>
      <c r="AA14" s="1"/>
      <c r="AB14" s="1"/>
      <c r="AC14" s="1"/>
      <c r="AD14" s="1">
        <v>5</v>
      </c>
      <c r="AE14" s="6">
        <f t="shared" si="5"/>
        <v>51.705600479185385</v>
      </c>
    </row>
    <row r="15" spans="1:31" ht="15">
      <c r="A15" s="1" t="s">
        <v>41</v>
      </c>
      <c r="B15" s="1" t="s">
        <v>15</v>
      </c>
      <c r="C15" s="13">
        <v>12</v>
      </c>
      <c r="D15" s="1">
        <v>3</v>
      </c>
      <c r="E15" s="1" t="s">
        <v>40</v>
      </c>
      <c r="F15" s="1">
        <v>241</v>
      </c>
      <c r="G15" s="1"/>
      <c r="H15" s="1">
        <v>51</v>
      </c>
      <c r="I15" s="6">
        <f t="shared" si="0"/>
        <v>21.16182572614108</v>
      </c>
      <c r="J15" s="1">
        <v>918</v>
      </c>
      <c r="K15" s="1">
        <v>92</v>
      </c>
      <c r="L15" s="1"/>
      <c r="M15" s="6">
        <f t="shared" si="1"/>
        <v>10.021786492374728</v>
      </c>
      <c r="N15" s="1">
        <v>208</v>
      </c>
      <c r="O15" s="1"/>
      <c r="P15" s="1">
        <v>28</v>
      </c>
      <c r="Q15" s="6">
        <f t="shared" si="2"/>
        <v>13.461538461538462</v>
      </c>
      <c r="R15" s="1">
        <v>1040</v>
      </c>
      <c r="S15" s="1">
        <v>180</v>
      </c>
      <c r="T15" s="1"/>
      <c r="U15" s="6">
        <f>((S15+T15)*100)/R15</f>
        <v>17.307692307692307</v>
      </c>
      <c r="V15" s="1"/>
      <c r="W15" s="1"/>
      <c r="X15" s="1"/>
      <c r="Y15" s="1"/>
      <c r="Z15" s="1"/>
      <c r="AA15" s="1"/>
      <c r="AB15" s="1"/>
      <c r="AC15" s="1"/>
      <c r="AD15" s="1">
        <v>4</v>
      </c>
      <c r="AE15" s="6">
        <f t="shared" si="5"/>
        <v>61.95284298774657</v>
      </c>
    </row>
    <row r="16" spans="1:31" ht="15">
      <c r="A16" s="1" t="s">
        <v>46</v>
      </c>
      <c r="B16" s="1" t="s">
        <v>17</v>
      </c>
      <c r="C16" s="13"/>
      <c r="D16" s="1"/>
      <c r="E16" s="1" t="s">
        <v>47</v>
      </c>
      <c r="F16" s="1">
        <v>212</v>
      </c>
      <c r="G16" s="1">
        <v>2</v>
      </c>
      <c r="H16" s="1"/>
      <c r="I16" s="6">
        <f t="shared" si="0"/>
        <v>0.9433962264150944</v>
      </c>
      <c r="J16" s="1">
        <v>168</v>
      </c>
      <c r="K16" s="1">
        <v>3</v>
      </c>
      <c r="L16" s="1">
        <v>13</v>
      </c>
      <c r="M16" s="6">
        <f t="shared" si="1"/>
        <v>9.523809523809524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3</v>
      </c>
      <c r="AE16" s="6">
        <f t="shared" si="5"/>
        <v>10.467205750224618</v>
      </c>
    </row>
    <row r="17" spans="1:31" ht="15">
      <c r="A17" s="1" t="s">
        <v>101</v>
      </c>
      <c r="B17" s="1" t="s">
        <v>17</v>
      </c>
      <c r="C17" s="13"/>
      <c r="D17" s="1"/>
      <c r="E17" s="1" t="s">
        <v>102</v>
      </c>
      <c r="F17" s="1">
        <v>181</v>
      </c>
      <c r="G17" s="1">
        <v>1</v>
      </c>
      <c r="H17" s="1"/>
      <c r="I17" s="1">
        <f t="shared" si="0"/>
        <v>0.5524861878453039</v>
      </c>
      <c r="J17" s="1">
        <v>270</v>
      </c>
      <c r="K17" s="1">
        <v>41</v>
      </c>
      <c r="L17" s="1">
        <v>47</v>
      </c>
      <c r="M17" s="1">
        <f t="shared" si="1"/>
        <v>32.592592592592595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3</v>
      </c>
      <c r="AE17" s="1">
        <f t="shared" si="5"/>
        <v>33.1450787804379</v>
      </c>
    </row>
    <row r="18" spans="1:31" ht="15">
      <c r="A18" s="1" t="s">
        <v>66</v>
      </c>
      <c r="B18" s="1" t="s">
        <v>17</v>
      </c>
      <c r="C18" s="13"/>
      <c r="D18" s="1"/>
      <c r="E18" s="1" t="s">
        <v>67</v>
      </c>
      <c r="F18" s="1">
        <v>166</v>
      </c>
      <c r="G18" s="1">
        <v>14</v>
      </c>
      <c r="H18" s="1">
        <v>34</v>
      </c>
      <c r="I18" s="6">
        <f t="shared" si="0"/>
        <v>28.91566265060241</v>
      </c>
      <c r="J18" s="1">
        <v>259</v>
      </c>
      <c r="K18" s="1">
        <v>33</v>
      </c>
      <c r="L18" s="1"/>
      <c r="M18" s="6">
        <f t="shared" si="1"/>
        <v>12.741312741312742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3</v>
      </c>
      <c r="AE18" s="6">
        <f t="shared" si="5"/>
        <v>41.656975391915154</v>
      </c>
    </row>
    <row r="19" spans="1:31" ht="15">
      <c r="A19" s="1" t="s">
        <v>38</v>
      </c>
      <c r="B19" s="1" t="s">
        <v>17</v>
      </c>
      <c r="C19" s="13"/>
      <c r="D19" s="1"/>
      <c r="E19" s="1" t="s">
        <v>24</v>
      </c>
      <c r="F19" s="1">
        <v>166</v>
      </c>
      <c r="G19" s="1">
        <v>15</v>
      </c>
      <c r="H19" s="1"/>
      <c r="I19" s="6">
        <f t="shared" si="0"/>
        <v>9.036144578313253</v>
      </c>
      <c r="J19" s="1">
        <v>259</v>
      </c>
      <c r="K19" s="1">
        <v>3</v>
      </c>
      <c r="L19" s="1"/>
      <c r="M19" s="6">
        <f t="shared" si="1"/>
        <v>1.1583011583011582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2</v>
      </c>
      <c r="AE19" s="6">
        <f t="shared" si="5"/>
        <v>10.194445736614412</v>
      </c>
    </row>
    <row r="20" spans="1:31" ht="15">
      <c r="A20" s="1" t="s">
        <v>23</v>
      </c>
      <c r="B20" s="1" t="s">
        <v>17</v>
      </c>
      <c r="C20" s="13"/>
      <c r="D20" s="1"/>
      <c r="E20" s="1" t="s">
        <v>24</v>
      </c>
      <c r="F20" s="1">
        <v>166</v>
      </c>
      <c r="G20" s="1">
        <v>3</v>
      </c>
      <c r="H20" s="1"/>
      <c r="I20" s="6">
        <f t="shared" si="0"/>
        <v>1.8072289156626506</v>
      </c>
      <c r="J20" s="1">
        <v>259</v>
      </c>
      <c r="K20" s="1"/>
      <c r="L20" s="1">
        <v>34</v>
      </c>
      <c r="M20" s="6">
        <f t="shared" si="1"/>
        <v>13.127413127413128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2</v>
      </c>
      <c r="AE20" s="6">
        <f t="shared" si="5"/>
        <v>14.934642043075778</v>
      </c>
    </row>
    <row r="21" spans="1:31" ht="15">
      <c r="A21" s="1" t="s">
        <v>30</v>
      </c>
      <c r="B21" s="1" t="s">
        <v>17</v>
      </c>
      <c r="C21" s="13"/>
      <c r="D21" s="1"/>
      <c r="E21" s="1" t="s">
        <v>31</v>
      </c>
      <c r="F21" s="1">
        <v>181</v>
      </c>
      <c r="G21" s="1">
        <v>39</v>
      </c>
      <c r="H21" s="1">
        <v>40</v>
      </c>
      <c r="I21" s="6">
        <f t="shared" si="0"/>
        <v>43.646408839779006</v>
      </c>
      <c r="J21" s="1"/>
      <c r="K21" s="1"/>
      <c r="L21" s="1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2</v>
      </c>
      <c r="AE21" s="6">
        <f t="shared" si="5"/>
        <v>43.646408839779006</v>
      </c>
    </row>
    <row r="22" spans="1:31" ht="15">
      <c r="A22" s="1" t="s">
        <v>103</v>
      </c>
      <c r="B22" s="1" t="s">
        <v>17</v>
      </c>
      <c r="C22" s="13"/>
      <c r="D22" s="1"/>
      <c r="E22" s="1" t="s">
        <v>104</v>
      </c>
      <c r="F22" s="1">
        <v>442</v>
      </c>
      <c r="G22" s="1"/>
      <c r="H22" s="1">
        <v>89</v>
      </c>
      <c r="I22" s="1">
        <f t="shared" si="0"/>
        <v>20.13574660633484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1</v>
      </c>
      <c r="AE22" s="1">
        <f t="shared" si="5"/>
        <v>20.13574660633484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7.140625" style="0" customWidth="1"/>
    <col min="2" max="2" width="6.57421875" style="0" customWidth="1"/>
    <col min="3" max="3" width="5.140625" style="2" customWidth="1"/>
    <col min="4" max="4" width="5.140625" style="0" customWidth="1"/>
    <col min="5" max="5" width="15.140625" style="0" customWidth="1"/>
    <col min="6" max="6" width="4.8515625" style="0" hidden="1" customWidth="1"/>
    <col min="7" max="7" width="3.7109375" style="0" hidden="1" customWidth="1"/>
    <col min="8" max="8" width="4.00390625" style="0" hidden="1" customWidth="1"/>
    <col min="9" max="9" width="8.00390625" style="0" hidden="1" customWidth="1"/>
    <col min="10" max="10" width="4.7109375" style="0" hidden="1" customWidth="1"/>
    <col min="11" max="12" width="3.8515625" style="0" hidden="1" customWidth="1"/>
    <col min="13" max="13" width="7.28125" style="0" hidden="1" customWidth="1"/>
    <col min="14" max="14" width="5.00390625" style="0" hidden="1" customWidth="1"/>
    <col min="15" max="15" width="4.28125" style="0" hidden="1" customWidth="1"/>
    <col min="16" max="16" width="4.57421875" style="0" hidden="1" customWidth="1"/>
    <col min="17" max="17" width="7.00390625" style="0" hidden="1" customWidth="1"/>
    <col min="18" max="18" width="4.8515625" style="0" hidden="1" customWidth="1"/>
    <col min="19" max="19" width="4.28125" style="0" hidden="1" customWidth="1"/>
    <col min="20" max="20" width="3.8515625" style="0" hidden="1" customWidth="1"/>
    <col min="21" max="21" width="7.140625" style="0" hidden="1" customWidth="1"/>
    <col min="22" max="22" width="4.57421875" style="0" hidden="1" customWidth="1"/>
    <col min="23" max="23" width="2.7109375" style="0" hidden="1" customWidth="1"/>
    <col min="24" max="24" width="3.140625" style="0" hidden="1" customWidth="1"/>
    <col min="25" max="25" width="7.140625" style="0" hidden="1" customWidth="1"/>
    <col min="26" max="26" width="5.140625" style="0" hidden="1" customWidth="1"/>
    <col min="27" max="27" width="3.7109375" style="0" hidden="1" customWidth="1"/>
    <col min="28" max="28" width="3.421875" style="0" hidden="1" customWidth="1"/>
    <col min="29" max="29" width="6.8515625" style="0" hidden="1" customWidth="1"/>
    <col min="30" max="30" width="6.00390625" style="0" hidden="1" customWidth="1"/>
    <col min="31" max="31" width="9.421875" style="0" customWidth="1"/>
  </cols>
  <sheetData>
    <row r="1" spans="1:31" ht="15">
      <c r="A1" t="s">
        <v>94</v>
      </c>
      <c r="AD1" t="s">
        <v>7</v>
      </c>
      <c r="AE1" t="s">
        <v>8</v>
      </c>
    </row>
    <row r="2" spans="1:31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 t="s">
        <v>2</v>
      </c>
      <c r="W2" s="1">
        <v>1</v>
      </c>
      <c r="X2" s="1">
        <v>2</v>
      </c>
      <c r="Y2" s="1" t="s">
        <v>9</v>
      </c>
      <c r="Z2" s="1" t="s">
        <v>2</v>
      </c>
      <c r="AA2" s="1">
        <v>1</v>
      </c>
      <c r="AB2" s="1">
        <v>2</v>
      </c>
      <c r="AC2" s="1" t="s">
        <v>10</v>
      </c>
      <c r="AD2" s="1"/>
      <c r="AE2" s="1"/>
    </row>
    <row r="3" spans="1:31" ht="15">
      <c r="A3" s="1"/>
      <c r="B3" s="1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 t="s">
        <v>36</v>
      </c>
      <c r="B4" s="1" t="s">
        <v>17</v>
      </c>
      <c r="C4" s="13">
        <v>1</v>
      </c>
      <c r="D4" s="13">
        <v>1</v>
      </c>
      <c r="E4" s="1" t="s">
        <v>37</v>
      </c>
      <c r="F4" s="1">
        <v>1029</v>
      </c>
      <c r="G4" s="1">
        <v>14</v>
      </c>
      <c r="H4" s="1">
        <v>2</v>
      </c>
      <c r="I4" s="6">
        <f aca="true" t="shared" si="0" ref="I4:I22">((G4+H4)*100)/F4</f>
        <v>1.554907677356657</v>
      </c>
      <c r="J4" s="1">
        <v>883</v>
      </c>
      <c r="K4" s="1">
        <v>4</v>
      </c>
      <c r="L4" s="1">
        <v>5</v>
      </c>
      <c r="M4" s="6">
        <f aca="true" t="shared" si="1" ref="M4:M21">((K4+L4)*100)/J4</f>
        <v>1.0192525481313703</v>
      </c>
      <c r="N4" s="1">
        <v>1019</v>
      </c>
      <c r="O4" s="1">
        <v>6</v>
      </c>
      <c r="P4" s="1">
        <v>49</v>
      </c>
      <c r="Q4" s="6">
        <f aca="true" t="shared" si="2" ref="Q4:Q18">((O4+P4)*100)/N4</f>
        <v>5.397448478900883</v>
      </c>
      <c r="R4" s="1">
        <v>839</v>
      </c>
      <c r="S4" s="1">
        <v>2</v>
      </c>
      <c r="T4" s="1">
        <v>18</v>
      </c>
      <c r="U4" s="6">
        <f aca="true" t="shared" si="3" ref="U4:U15">((S4+T4)*100)/R4</f>
        <v>2.3837902264600714</v>
      </c>
      <c r="V4" s="1">
        <v>591</v>
      </c>
      <c r="W4" s="1">
        <v>9</v>
      </c>
      <c r="X4" s="1">
        <v>1</v>
      </c>
      <c r="Y4" s="6">
        <f aca="true" t="shared" si="4" ref="Y4:Y15">((W4+X4)*100)/V4</f>
        <v>1.6920473773265652</v>
      </c>
      <c r="Z4" s="1">
        <v>405</v>
      </c>
      <c r="AA4" s="1">
        <v>14</v>
      </c>
      <c r="AB4" s="1">
        <v>7</v>
      </c>
      <c r="AC4" s="6">
        <f aca="true" t="shared" si="5" ref="AC4:AC12">((AA4+AB4)*100)/Z4</f>
        <v>5.185185185185185</v>
      </c>
      <c r="AD4" s="1">
        <v>12</v>
      </c>
      <c r="AE4" s="6">
        <f aca="true" t="shared" si="6" ref="AE4:AE22">I4+M4+Q4+U4+Y4+AC4</f>
        <v>17.23263149336073</v>
      </c>
    </row>
    <row r="5" spans="1:31" ht="15">
      <c r="A5" s="1" t="s">
        <v>105</v>
      </c>
      <c r="B5" s="1" t="s">
        <v>17</v>
      </c>
      <c r="C5" s="13">
        <v>2</v>
      </c>
      <c r="D5" s="1">
        <v>2</v>
      </c>
      <c r="E5" s="1" t="s">
        <v>100</v>
      </c>
      <c r="F5" s="1">
        <v>799</v>
      </c>
      <c r="G5" s="1">
        <v>33</v>
      </c>
      <c r="H5" s="1">
        <v>59</v>
      </c>
      <c r="I5" s="6">
        <f t="shared" si="0"/>
        <v>11.514392991239049</v>
      </c>
      <c r="J5" s="1">
        <v>971</v>
      </c>
      <c r="K5" s="1">
        <v>1</v>
      </c>
      <c r="L5" s="1">
        <v>7</v>
      </c>
      <c r="M5" s="6">
        <f t="shared" si="1"/>
        <v>0.82389289392379</v>
      </c>
      <c r="N5" s="1">
        <v>989</v>
      </c>
      <c r="O5" s="1">
        <v>1</v>
      </c>
      <c r="P5" s="1">
        <v>2</v>
      </c>
      <c r="Q5" s="6">
        <f t="shared" si="2"/>
        <v>0.3033367037411527</v>
      </c>
      <c r="R5" s="1">
        <v>429</v>
      </c>
      <c r="S5" s="1">
        <v>18</v>
      </c>
      <c r="T5" s="1">
        <v>16</v>
      </c>
      <c r="U5" s="6">
        <f t="shared" si="3"/>
        <v>7.925407925407925</v>
      </c>
      <c r="V5" s="1">
        <v>720</v>
      </c>
      <c r="W5" s="1">
        <v>11</v>
      </c>
      <c r="X5" s="1">
        <v>11</v>
      </c>
      <c r="Y5" s="6">
        <f t="shared" si="4"/>
        <v>3.0555555555555554</v>
      </c>
      <c r="Z5" s="1">
        <v>362</v>
      </c>
      <c r="AA5" s="1">
        <v>5</v>
      </c>
      <c r="AB5" s="1">
        <v>4</v>
      </c>
      <c r="AC5" s="6">
        <f t="shared" si="5"/>
        <v>2.4861878453038675</v>
      </c>
      <c r="AD5" s="1">
        <v>12</v>
      </c>
      <c r="AE5" s="6">
        <f t="shared" si="6"/>
        <v>26.10877391517134</v>
      </c>
    </row>
    <row r="6" spans="1:31" ht="15">
      <c r="A6" s="1" t="s">
        <v>74</v>
      </c>
      <c r="B6" s="1" t="s">
        <v>15</v>
      </c>
      <c r="C6" s="13">
        <v>3</v>
      </c>
      <c r="D6" s="13">
        <v>1</v>
      </c>
      <c r="E6" s="1" t="s">
        <v>75</v>
      </c>
      <c r="F6" s="1">
        <v>799</v>
      </c>
      <c r="G6" s="1">
        <v>8</v>
      </c>
      <c r="H6" s="1">
        <v>26</v>
      </c>
      <c r="I6" s="6">
        <f t="shared" si="0"/>
        <v>4.25531914893617</v>
      </c>
      <c r="J6" s="1">
        <v>971</v>
      </c>
      <c r="K6" s="1">
        <v>48</v>
      </c>
      <c r="L6" s="1">
        <v>79</v>
      </c>
      <c r="M6" s="6">
        <f t="shared" si="1"/>
        <v>13.079299691040164</v>
      </c>
      <c r="N6" s="1">
        <v>274</v>
      </c>
      <c r="O6" s="1">
        <v>27</v>
      </c>
      <c r="P6" s="1">
        <v>6</v>
      </c>
      <c r="Q6" s="6">
        <f t="shared" si="2"/>
        <v>12.043795620437956</v>
      </c>
      <c r="R6" s="1">
        <v>244</v>
      </c>
      <c r="S6" s="1">
        <v>3</v>
      </c>
      <c r="T6" s="1">
        <v>6</v>
      </c>
      <c r="U6" s="6">
        <f t="shared" si="3"/>
        <v>3.6885245901639343</v>
      </c>
      <c r="V6" s="1">
        <v>522</v>
      </c>
      <c r="W6" s="1">
        <v>22</v>
      </c>
      <c r="X6" s="1">
        <v>20</v>
      </c>
      <c r="Y6" s="6">
        <f t="shared" si="4"/>
        <v>8.045977011494253</v>
      </c>
      <c r="Z6" s="1">
        <v>435</v>
      </c>
      <c r="AA6" s="1">
        <v>13</v>
      </c>
      <c r="AB6" s="1">
        <v>5</v>
      </c>
      <c r="AC6" s="6">
        <f t="shared" si="5"/>
        <v>4.137931034482759</v>
      </c>
      <c r="AD6" s="1">
        <v>12</v>
      </c>
      <c r="AE6" s="6">
        <f t="shared" si="6"/>
        <v>45.25084709655524</v>
      </c>
    </row>
    <row r="7" spans="1:31" ht="15">
      <c r="A7" s="1" t="s">
        <v>62</v>
      </c>
      <c r="B7" s="1" t="s">
        <v>17</v>
      </c>
      <c r="C7" s="13">
        <v>4</v>
      </c>
      <c r="D7" s="1">
        <v>3</v>
      </c>
      <c r="E7" s="1" t="s">
        <v>37</v>
      </c>
      <c r="F7" s="1">
        <v>1173</v>
      </c>
      <c r="G7" s="1">
        <v>123</v>
      </c>
      <c r="H7" s="1">
        <v>33</v>
      </c>
      <c r="I7" s="6">
        <f t="shared" si="0"/>
        <v>13.29923273657289</v>
      </c>
      <c r="J7" s="1">
        <v>883</v>
      </c>
      <c r="K7" s="1">
        <v>2</v>
      </c>
      <c r="L7" s="1">
        <v>23</v>
      </c>
      <c r="M7" s="6">
        <f t="shared" si="1"/>
        <v>2.8312570781426953</v>
      </c>
      <c r="N7" s="1">
        <v>1019</v>
      </c>
      <c r="O7" s="1">
        <v>218</v>
      </c>
      <c r="P7" s="1">
        <v>5</v>
      </c>
      <c r="Q7" s="6">
        <f t="shared" si="2"/>
        <v>21.884200196270854</v>
      </c>
      <c r="R7" s="1">
        <v>591</v>
      </c>
      <c r="S7" s="1">
        <v>23</v>
      </c>
      <c r="T7" s="1">
        <v>40</v>
      </c>
      <c r="U7" s="6">
        <f t="shared" si="3"/>
        <v>10.65989847715736</v>
      </c>
      <c r="V7" s="1">
        <v>260</v>
      </c>
      <c r="W7" s="1">
        <v>25</v>
      </c>
      <c r="X7" s="1">
        <v>33</v>
      </c>
      <c r="Y7" s="6">
        <f t="shared" si="4"/>
        <v>22.307692307692307</v>
      </c>
      <c r="Z7" s="1">
        <v>405</v>
      </c>
      <c r="AA7" s="1">
        <v>26</v>
      </c>
      <c r="AB7" s="1">
        <v>75</v>
      </c>
      <c r="AC7" s="6">
        <f t="shared" si="5"/>
        <v>24.938271604938272</v>
      </c>
      <c r="AD7" s="1">
        <v>12</v>
      </c>
      <c r="AE7" s="6">
        <f t="shared" si="6"/>
        <v>95.9205524007744</v>
      </c>
    </row>
    <row r="8" spans="1:31" ht="15">
      <c r="A8" s="1" t="s">
        <v>13</v>
      </c>
      <c r="B8" s="1" t="s">
        <v>15</v>
      </c>
      <c r="C8" s="13">
        <v>5</v>
      </c>
      <c r="D8" s="1">
        <v>2</v>
      </c>
      <c r="E8" s="1" t="s">
        <v>14</v>
      </c>
      <c r="F8" s="1">
        <v>799</v>
      </c>
      <c r="G8" s="1">
        <v>163</v>
      </c>
      <c r="H8" s="1">
        <v>4</v>
      </c>
      <c r="I8" s="6">
        <f t="shared" si="0"/>
        <v>20.90112640801001</v>
      </c>
      <c r="J8" s="1">
        <v>387</v>
      </c>
      <c r="K8" s="1">
        <v>50</v>
      </c>
      <c r="L8" s="1">
        <v>73</v>
      </c>
      <c r="M8" s="6">
        <f t="shared" si="1"/>
        <v>31.782945736434108</v>
      </c>
      <c r="N8" s="1">
        <v>989</v>
      </c>
      <c r="O8" s="1">
        <v>4</v>
      </c>
      <c r="P8" s="1">
        <v>122</v>
      </c>
      <c r="Q8" s="6">
        <f t="shared" si="2"/>
        <v>12.740141557128412</v>
      </c>
      <c r="R8" s="1">
        <v>906</v>
      </c>
      <c r="S8" s="1">
        <v>33</v>
      </c>
      <c r="T8" s="1">
        <v>1</v>
      </c>
      <c r="U8" s="6">
        <f t="shared" si="3"/>
        <v>3.752759381898455</v>
      </c>
      <c r="V8" s="1">
        <v>908</v>
      </c>
      <c r="W8" s="1">
        <v>1</v>
      </c>
      <c r="X8" s="1"/>
      <c r="Y8" s="6">
        <f t="shared" si="4"/>
        <v>0.11013215859030837</v>
      </c>
      <c r="Z8" s="1">
        <v>178</v>
      </c>
      <c r="AA8" s="1">
        <v>7</v>
      </c>
      <c r="AB8" s="1">
        <v>1</v>
      </c>
      <c r="AC8" s="6">
        <f t="shared" si="5"/>
        <v>4.49438202247191</v>
      </c>
      <c r="AD8" s="1">
        <v>11</v>
      </c>
      <c r="AE8" s="6">
        <f t="shared" si="6"/>
        <v>73.7814872645332</v>
      </c>
    </row>
    <row r="9" spans="1:31" ht="15">
      <c r="A9" s="1" t="s">
        <v>63</v>
      </c>
      <c r="B9" s="1" t="s">
        <v>17</v>
      </c>
      <c r="C9" s="13">
        <v>6</v>
      </c>
      <c r="D9" s="1">
        <v>4</v>
      </c>
      <c r="E9" s="1" t="s">
        <v>37</v>
      </c>
      <c r="F9" s="1">
        <v>748</v>
      </c>
      <c r="G9" s="1">
        <v>136</v>
      </c>
      <c r="H9" s="1">
        <v>92</v>
      </c>
      <c r="I9" s="6">
        <f t="shared" si="0"/>
        <v>30.481283422459892</v>
      </c>
      <c r="J9" s="1">
        <v>703</v>
      </c>
      <c r="K9" s="1">
        <v>40</v>
      </c>
      <c r="L9" s="1">
        <v>143</v>
      </c>
      <c r="M9" s="6">
        <f t="shared" si="1"/>
        <v>26.031294452347083</v>
      </c>
      <c r="N9" s="1">
        <v>1029</v>
      </c>
      <c r="O9" s="1">
        <v>1</v>
      </c>
      <c r="P9" s="1">
        <v>15</v>
      </c>
      <c r="Q9" s="6">
        <f t="shared" si="2"/>
        <v>1.554907677356657</v>
      </c>
      <c r="R9" s="1">
        <v>883</v>
      </c>
      <c r="S9" s="1">
        <v>1</v>
      </c>
      <c r="T9" s="1">
        <v>105</v>
      </c>
      <c r="U9" s="6">
        <f t="shared" si="3"/>
        <v>12.004530011325029</v>
      </c>
      <c r="V9" s="1">
        <v>839</v>
      </c>
      <c r="W9" s="1">
        <v>1</v>
      </c>
      <c r="X9" s="1"/>
      <c r="Y9" s="6">
        <f t="shared" si="4"/>
        <v>0.11918951132300358</v>
      </c>
      <c r="Z9" s="1">
        <v>591</v>
      </c>
      <c r="AA9" s="1">
        <v>11</v>
      </c>
      <c r="AB9" s="1">
        <v>36</v>
      </c>
      <c r="AC9" s="6">
        <f t="shared" si="5"/>
        <v>7.952622673434856</v>
      </c>
      <c r="AD9" s="1">
        <v>11</v>
      </c>
      <c r="AE9" s="6">
        <f t="shared" si="6"/>
        <v>78.14382774824652</v>
      </c>
    </row>
    <row r="10" spans="1:31" ht="15">
      <c r="A10" s="1" t="s">
        <v>99</v>
      </c>
      <c r="B10" s="1" t="s">
        <v>17</v>
      </c>
      <c r="C10" s="13">
        <v>7</v>
      </c>
      <c r="D10" s="1">
        <v>5</v>
      </c>
      <c r="E10" s="1" t="s">
        <v>100</v>
      </c>
      <c r="F10" s="1">
        <v>1228</v>
      </c>
      <c r="G10" s="1"/>
      <c r="H10" s="1">
        <v>5</v>
      </c>
      <c r="I10" s="1">
        <f t="shared" si="0"/>
        <v>0.40716612377850164</v>
      </c>
      <c r="J10" s="1">
        <v>989</v>
      </c>
      <c r="K10" s="1">
        <v>244</v>
      </c>
      <c r="L10" s="1">
        <v>22</v>
      </c>
      <c r="M10" s="1">
        <f t="shared" si="1"/>
        <v>26.895854398382205</v>
      </c>
      <c r="N10" s="1">
        <v>720</v>
      </c>
      <c r="O10" s="1">
        <v>156</v>
      </c>
      <c r="P10" s="1">
        <v>9</v>
      </c>
      <c r="Q10" s="1">
        <f t="shared" si="2"/>
        <v>22.916666666666668</v>
      </c>
      <c r="R10" s="1">
        <v>244</v>
      </c>
      <c r="S10" s="1">
        <v>1</v>
      </c>
      <c r="T10" s="1">
        <v>7</v>
      </c>
      <c r="U10" s="1">
        <f t="shared" si="3"/>
        <v>3.278688524590164</v>
      </c>
      <c r="V10" s="1">
        <v>522</v>
      </c>
      <c r="W10" s="1">
        <v>10</v>
      </c>
      <c r="X10" s="1">
        <v>47</v>
      </c>
      <c r="Y10" s="1">
        <f t="shared" si="4"/>
        <v>10.919540229885058</v>
      </c>
      <c r="Z10" s="1">
        <v>435</v>
      </c>
      <c r="AA10" s="1">
        <v>1</v>
      </c>
      <c r="AB10" s="1">
        <v>82</v>
      </c>
      <c r="AC10" s="1">
        <f t="shared" si="5"/>
        <v>19.080459770114942</v>
      </c>
      <c r="AD10" s="1">
        <v>11</v>
      </c>
      <c r="AE10" s="1">
        <f t="shared" si="6"/>
        <v>83.49837571341754</v>
      </c>
    </row>
    <row r="11" spans="1:31" ht="15">
      <c r="A11" s="1" t="s">
        <v>42</v>
      </c>
      <c r="B11" s="1" t="s">
        <v>17</v>
      </c>
      <c r="C11" s="13">
        <v>8</v>
      </c>
      <c r="D11" s="1">
        <v>6</v>
      </c>
      <c r="E11" s="1" t="s">
        <v>43</v>
      </c>
      <c r="F11" s="1">
        <v>505</v>
      </c>
      <c r="G11" s="1">
        <v>17</v>
      </c>
      <c r="H11" s="1">
        <v>123</v>
      </c>
      <c r="I11" s="6">
        <f t="shared" si="0"/>
        <v>27.722772277227723</v>
      </c>
      <c r="J11" s="1">
        <v>1073</v>
      </c>
      <c r="K11" s="1">
        <v>102</v>
      </c>
      <c r="L11" s="1">
        <v>223</v>
      </c>
      <c r="M11" s="6">
        <f t="shared" si="1"/>
        <v>30.288909599254428</v>
      </c>
      <c r="N11" s="1">
        <v>364</v>
      </c>
      <c r="O11" s="1">
        <v>14</v>
      </c>
      <c r="P11" s="1">
        <v>24</v>
      </c>
      <c r="Q11" s="6">
        <f t="shared" si="2"/>
        <v>10.43956043956044</v>
      </c>
      <c r="R11" s="1">
        <v>201</v>
      </c>
      <c r="S11" s="1">
        <v>10</v>
      </c>
      <c r="T11" s="1">
        <v>34</v>
      </c>
      <c r="U11" s="6">
        <f t="shared" si="3"/>
        <v>21.890547263681594</v>
      </c>
      <c r="V11" s="1">
        <v>296</v>
      </c>
      <c r="W11" s="1">
        <v>9</v>
      </c>
      <c r="X11" s="1">
        <v>51</v>
      </c>
      <c r="Y11" s="6">
        <f t="shared" si="4"/>
        <v>20.27027027027027</v>
      </c>
      <c r="Z11" s="1">
        <v>1024</v>
      </c>
      <c r="AA11" s="1">
        <v>179</v>
      </c>
      <c r="AB11" s="1"/>
      <c r="AC11" s="6">
        <f t="shared" si="5"/>
        <v>17.48046875</v>
      </c>
      <c r="AD11" s="1">
        <v>11</v>
      </c>
      <c r="AE11" s="6">
        <f t="shared" si="6"/>
        <v>128.09252859999447</v>
      </c>
    </row>
    <row r="12" spans="1:31" ht="15">
      <c r="A12" s="1" t="s">
        <v>103</v>
      </c>
      <c r="B12" s="1" t="s">
        <v>17</v>
      </c>
      <c r="C12" s="13">
        <v>9</v>
      </c>
      <c r="D12" s="1"/>
      <c r="E12" s="1" t="s">
        <v>104</v>
      </c>
      <c r="F12" s="1">
        <v>420</v>
      </c>
      <c r="G12" s="1"/>
      <c r="H12" s="1">
        <v>85</v>
      </c>
      <c r="I12" s="1">
        <f t="shared" si="0"/>
        <v>20.238095238095237</v>
      </c>
      <c r="J12" s="1">
        <v>268</v>
      </c>
      <c r="K12" s="1"/>
      <c r="L12" s="1">
        <v>32</v>
      </c>
      <c r="M12" s="1">
        <f t="shared" si="1"/>
        <v>11.940298507462687</v>
      </c>
      <c r="N12" s="1">
        <v>408</v>
      </c>
      <c r="O12" s="1">
        <v>102</v>
      </c>
      <c r="P12" s="1">
        <v>21</v>
      </c>
      <c r="Q12" s="1">
        <f t="shared" si="2"/>
        <v>30.147058823529413</v>
      </c>
      <c r="R12" s="1">
        <v>370</v>
      </c>
      <c r="S12" s="1">
        <v>14</v>
      </c>
      <c r="T12" s="1">
        <v>24</v>
      </c>
      <c r="U12" s="1">
        <f t="shared" si="3"/>
        <v>10.27027027027027</v>
      </c>
      <c r="V12" s="1">
        <v>330</v>
      </c>
      <c r="W12" s="1">
        <v>15</v>
      </c>
      <c r="X12" s="1">
        <v>82</v>
      </c>
      <c r="Y12" s="1">
        <f t="shared" si="4"/>
        <v>29.393939393939394</v>
      </c>
      <c r="Z12" s="1">
        <v>327</v>
      </c>
      <c r="AA12" s="1">
        <v>65</v>
      </c>
      <c r="AB12" s="1"/>
      <c r="AC12" s="1">
        <f t="shared" si="5"/>
        <v>19.877675840978593</v>
      </c>
      <c r="AD12" s="1">
        <v>9</v>
      </c>
      <c r="AE12" s="1">
        <f t="shared" si="6"/>
        <v>121.8673380742756</v>
      </c>
    </row>
    <row r="13" spans="1:31" ht="15">
      <c r="A13" s="1" t="s">
        <v>72</v>
      </c>
      <c r="B13" s="1" t="s">
        <v>17</v>
      </c>
      <c r="C13" s="13">
        <v>10</v>
      </c>
      <c r="D13" s="1"/>
      <c r="E13" s="1" t="s">
        <v>73</v>
      </c>
      <c r="F13" s="1">
        <v>150</v>
      </c>
      <c r="G13" s="1">
        <v>14</v>
      </c>
      <c r="H13" s="1">
        <v>10</v>
      </c>
      <c r="I13" s="6">
        <f t="shared" si="0"/>
        <v>16</v>
      </c>
      <c r="J13" s="1">
        <v>163</v>
      </c>
      <c r="K13" s="1"/>
      <c r="L13" s="1">
        <v>35</v>
      </c>
      <c r="M13" s="6">
        <f t="shared" si="1"/>
        <v>21.47239263803681</v>
      </c>
      <c r="N13" s="1">
        <v>186</v>
      </c>
      <c r="O13" s="1">
        <v>10</v>
      </c>
      <c r="P13" s="1">
        <v>2</v>
      </c>
      <c r="Q13" s="6">
        <f t="shared" si="2"/>
        <v>6.451612903225806</v>
      </c>
      <c r="R13" s="1">
        <v>522</v>
      </c>
      <c r="S13" s="1">
        <v>17</v>
      </c>
      <c r="T13" s="1">
        <v>1</v>
      </c>
      <c r="U13" s="6">
        <f t="shared" si="3"/>
        <v>3.4482758620689653</v>
      </c>
      <c r="V13" s="1">
        <v>435</v>
      </c>
      <c r="W13" s="1">
        <v>4</v>
      </c>
      <c r="X13" s="1"/>
      <c r="Y13" s="6">
        <f t="shared" si="4"/>
        <v>0.9195402298850575</v>
      </c>
      <c r="Z13" s="1"/>
      <c r="AA13" s="1"/>
      <c r="AB13" s="1"/>
      <c r="AC13" s="6"/>
      <c r="AD13" s="1">
        <v>8</v>
      </c>
      <c r="AE13" s="6">
        <f t="shared" si="6"/>
        <v>48.29182163321664</v>
      </c>
    </row>
    <row r="14" spans="1:31" ht="15">
      <c r="A14" s="1" t="s">
        <v>41</v>
      </c>
      <c r="B14" s="1" t="s">
        <v>15</v>
      </c>
      <c r="C14" s="13">
        <v>11</v>
      </c>
      <c r="D14" s="1">
        <v>3</v>
      </c>
      <c r="E14" s="1" t="s">
        <v>40</v>
      </c>
      <c r="F14" s="1">
        <v>584</v>
      </c>
      <c r="G14" s="1">
        <v>23</v>
      </c>
      <c r="H14" s="1"/>
      <c r="I14" s="6">
        <f t="shared" si="0"/>
        <v>3.9383561643835616</v>
      </c>
      <c r="J14" s="1">
        <v>218</v>
      </c>
      <c r="K14" s="1">
        <v>35</v>
      </c>
      <c r="L14" s="1"/>
      <c r="M14" s="6">
        <f t="shared" si="1"/>
        <v>16.05504587155963</v>
      </c>
      <c r="N14" s="1">
        <v>1102</v>
      </c>
      <c r="O14" s="1">
        <v>121</v>
      </c>
      <c r="P14" s="1"/>
      <c r="Q14" s="6">
        <f t="shared" si="2"/>
        <v>10.980036297640654</v>
      </c>
      <c r="R14" s="1">
        <v>1107</v>
      </c>
      <c r="S14" s="1">
        <v>14</v>
      </c>
      <c r="T14" s="1">
        <v>75</v>
      </c>
      <c r="U14" s="6">
        <f t="shared" si="3"/>
        <v>8.039747064137307</v>
      </c>
      <c r="V14" s="1">
        <v>889</v>
      </c>
      <c r="W14" s="1">
        <v>73</v>
      </c>
      <c r="X14" s="1"/>
      <c r="Y14" s="6">
        <f t="shared" si="4"/>
        <v>8.211473565804274</v>
      </c>
      <c r="Z14" s="1">
        <v>327</v>
      </c>
      <c r="AA14" s="1">
        <v>42</v>
      </c>
      <c r="AB14" s="1"/>
      <c r="AC14" s="6">
        <f>((AA14+AB14)*100)/Z14</f>
        <v>12.844036697247706</v>
      </c>
      <c r="AD14" s="1">
        <v>7</v>
      </c>
      <c r="AE14" s="6">
        <f t="shared" si="6"/>
        <v>60.06869566077313</v>
      </c>
    </row>
    <row r="15" spans="1:31" ht="15">
      <c r="A15" s="1" t="s">
        <v>69</v>
      </c>
      <c r="B15" s="1" t="s">
        <v>17</v>
      </c>
      <c r="C15" s="13">
        <v>12</v>
      </c>
      <c r="D15" s="1"/>
      <c r="E15" s="1" t="s">
        <v>70</v>
      </c>
      <c r="F15" s="1">
        <v>799</v>
      </c>
      <c r="G15" s="1">
        <v>209</v>
      </c>
      <c r="H15" s="1">
        <v>142</v>
      </c>
      <c r="I15" s="6">
        <f t="shared" si="0"/>
        <v>43.92991239048811</v>
      </c>
      <c r="J15" s="1">
        <v>971</v>
      </c>
      <c r="K15" s="1"/>
      <c r="L15" s="1">
        <v>119</v>
      </c>
      <c r="M15" s="6">
        <f t="shared" si="1"/>
        <v>12.255406797116375</v>
      </c>
      <c r="N15" s="1">
        <v>522</v>
      </c>
      <c r="O15" s="1"/>
      <c r="P15" s="1">
        <v>54</v>
      </c>
      <c r="Q15" s="6">
        <f t="shared" si="2"/>
        <v>10.344827586206897</v>
      </c>
      <c r="R15" s="1">
        <v>435</v>
      </c>
      <c r="S15" s="1">
        <v>102</v>
      </c>
      <c r="T15" s="1"/>
      <c r="U15" s="6">
        <f t="shared" si="3"/>
        <v>23.448275862068964</v>
      </c>
      <c r="V15" s="1">
        <v>178</v>
      </c>
      <c r="W15" s="1"/>
      <c r="X15" s="1">
        <v>13</v>
      </c>
      <c r="Y15" s="6">
        <f t="shared" si="4"/>
        <v>7.303370786516854</v>
      </c>
      <c r="Z15" s="1"/>
      <c r="AA15" s="1"/>
      <c r="AB15" s="1"/>
      <c r="AC15" s="6"/>
      <c r="AD15" s="1">
        <v>7</v>
      </c>
      <c r="AE15" s="6">
        <f t="shared" si="6"/>
        <v>97.28179342239721</v>
      </c>
    </row>
    <row r="16" spans="1:31" ht="15">
      <c r="A16" s="1" t="s">
        <v>38</v>
      </c>
      <c r="B16" s="1" t="s">
        <v>17</v>
      </c>
      <c r="C16" s="13"/>
      <c r="D16" s="1"/>
      <c r="E16" s="1" t="s">
        <v>24</v>
      </c>
      <c r="F16" s="1">
        <v>240</v>
      </c>
      <c r="G16" s="1">
        <v>45</v>
      </c>
      <c r="H16" s="1">
        <v>7</v>
      </c>
      <c r="I16" s="6">
        <f t="shared" si="0"/>
        <v>21.666666666666668</v>
      </c>
      <c r="J16" s="1">
        <v>191</v>
      </c>
      <c r="K16" s="1">
        <v>3</v>
      </c>
      <c r="L16" s="1">
        <v>34</v>
      </c>
      <c r="M16" s="6">
        <f t="shared" si="1"/>
        <v>19.3717277486911</v>
      </c>
      <c r="N16" s="1">
        <v>189</v>
      </c>
      <c r="O16" s="1">
        <v>4</v>
      </c>
      <c r="P16" s="1"/>
      <c r="Q16" s="6">
        <f t="shared" si="2"/>
        <v>2.1164021164021163</v>
      </c>
      <c r="R16" s="1"/>
      <c r="S16" s="1"/>
      <c r="T16" s="1"/>
      <c r="U16" s="6"/>
      <c r="V16" s="1"/>
      <c r="W16" s="1"/>
      <c r="X16" s="1"/>
      <c r="Y16" s="6"/>
      <c r="Z16" s="1"/>
      <c r="AA16" s="1"/>
      <c r="AB16" s="1"/>
      <c r="AC16" s="6"/>
      <c r="AD16" s="1">
        <v>5</v>
      </c>
      <c r="AE16" s="6">
        <f t="shared" si="6"/>
        <v>43.154796531759885</v>
      </c>
    </row>
    <row r="17" spans="1:31" ht="15">
      <c r="A17" s="1" t="s">
        <v>101</v>
      </c>
      <c r="B17" s="1" t="s">
        <v>17</v>
      </c>
      <c r="C17" s="13"/>
      <c r="D17" s="1"/>
      <c r="E17" s="1" t="s">
        <v>102</v>
      </c>
      <c r="F17" s="1">
        <v>153</v>
      </c>
      <c r="G17" s="1">
        <v>6</v>
      </c>
      <c r="H17" s="1">
        <v>17</v>
      </c>
      <c r="I17" s="1">
        <f t="shared" si="0"/>
        <v>15.032679738562091</v>
      </c>
      <c r="J17" s="1">
        <v>257</v>
      </c>
      <c r="K17" s="1">
        <v>44</v>
      </c>
      <c r="L17" s="1">
        <v>11</v>
      </c>
      <c r="M17" s="1">
        <f t="shared" si="1"/>
        <v>21.40077821011673</v>
      </c>
      <c r="N17" s="1">
        <v>184</v>
      </c>
      <c r="O17" s="1"/>
      <c r="P17" s="1">
        <v>43</v>
      </c>
      <c r="Q17" s="1">
        <f t="shared" si="2"/>
        <v>23.369565217391305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5</v>
      </c>
      <c r="AE17" s="1">
        <f t="shared" si="6"/>
        <v>59.803023166070126</v>
      </c>
    </row>
    <row r="18" spans="1:31" ht="15">
      <c r="A18" s="1" t="s">
        <v>23</v>
      </c>
      <c r="B18" s="1" t="s">
        <v>17</v>
      </c>
      <c r="C18" s="13"/>
      <c r="D18" s="1"/>
      <c r="E18" s="1" t="s">
        <v>24</v>
      </c>
      <c r="F18" s="1">
        <v>347</v>
      </c>
      <c r="G18" s="1"/>
      <c r="H18" s="1">
        <v>6</v>
      </c>
      <c r="I18" s="6">
        <f t="shared" si="0"/>
        <v>1.7291066282420748</v>
      </c>
      <c r="J18" s="1">
        <v>240</v>
      </c>
      <c r="K18" s="1">
        <v>20</v>
      </c>
      <c r="L18" s="1"/>
      <c r="M18" s="6">
        <f t="shared" si="1"/>
        <v>8.333333333333334</v>
      </c>
      <c r="N18" s="1">
        <v>191</v>
      </c>
      <c r="O18" s="1"/>
      <c r="P18" s="1">
        <v>25</v>
      </c>
      <c r="Q18" s="6">
        <f t="shared" si="2"/>
        <v>13.089005235602095</v>
      </c>
      <c r="R18" s="1"/>
      <c r="S18" s="1"/>
      <c r="T18" s="1"/>
      <c r="U18" s="6"/>
      <c r="V18" s="1"/>
      <c r="W18" s="1"/>
      <c r="X18" s="1"/>
      <c r="Y18" s="6"/>
      <c r="Z18" s="1"/>
      <c r="AA18" s="1"/>
      <c r="AB18" s="1"/>
      <c r="AC18" s="6"/>
      <c r="AD18" s="1">
        <v>3</v>
      </c>
      <c r="AE18" s="6">
        <f t="shared" si="6"/>
        <v>23.1514451971775</v>
      </c>
    </row>
    <row r="19" spans="1:31" ht="15">
      <c r="A19" s="1" t="s">
        <v>27</v>
      </c>
      <c r="B19" s="1" t="s">
        <v>17</v>
      </c>
      <c r="C19" s="13"/>
      <c r="D19" s="1"/>
      <c r="E19" s="1" t="s">
        <v>28</v>
      </c>
      <c r="F19" s="1">
        <v>257</v>
      </c>
      <c r="G19" s="1">
        <v>20</v>
      </c>
      <c r="H19" s="1"/>
      <c r="I19" s="6">
        <f t="shared" si="0"/>
        <v>7.782101167315175</v>
      </c>
      <c r="J19" s="1">
        <v>184</v>
      </c>
      <c r="K19" s="1">
        <v>10</v>
      </c>
      <c r="L19" s="1"/>
      <c r="M19" s="6">
        <f t="shared" si="1"/>
        <v>5.434782608695652</v>
      </c>
      <c r="N19" s="1"/>
      <c r="O19" s="1"/>
      <c r="P19" s="1"/>
      <c r="Q19" s="6"/>
      <c r="R19" s="1"/>
      <c r="S19" s="1"/>
      <c r="T19" s="1"/>
      <c r="U19" s="6"/>
      <c r="V19" s="1"/>
      <c r="W19" s="1"/>
      <c r="X19" s="1"/>
      <c r="Y19" s="6"/>
      <c r="Z19" s="1"/>
      <c r="AA19" s="1"/>
      <c r="AB19" s="1"/>
      <c r="AC19" s="6"/>
      <c r="AD19" s="1">
        <v>2</v>
      </c>
      <c r="AE19" s="6">
        <f t="shared" si="6"/>
        <v>13.216883776010828</v>
      </c>
    </row>
    <row r="20" spans="1:31" ht="15">
      <c r="A20" s="1" t="s">
        <v>46</v>
      </c>
      <c r="B20" s="1" t="s">
        <v>17</v>
      </c>
      <c r="C20" s="13"/>
      <c r="D20" s="1"/>
      <c r="E20" s="1" t="s">
        <v>47</v>
      </c>
      <c r="F20" s="1">
        <v>153</v>
      </c>
      <c r="G20" s="1">
        <v>11</v>
      </c>
      <c r="H20" s="1"/>
      <c r="I20" s="6">
        <f t="shared" si="0"/>
        <v>7.189542483660131</v>
      </c>
      <c r="J20" s="1">
        <v>184</v>
      </c>
      <c r="K20" s="1">
        <v>15</v>
      </c>
      <c r="L20" s="1"/>
      <c r="M20" s="6">
        <f t="shared" si="1"/>
        <v>8.152173913043478</v>
      </c>
      <c r="N20" s="1"/>
      <c r="O20" s="1"/>
      <c r="P20" s="1"/>
      <c r="Q20" s="6"/>
      <c r="R20" s="1"/>
      <c r="S20" s="1"/>
      <c r="T20" s="1"/>
      <c r="U20" s="6"/>
      <c r="V20" s="1"/>
      <c r="W20" s="1"/>
      <c r="X20" s="1"/>
      <c r="Y20" s="6"/>
      <c r="Z20" s="1"/>
      <c r="AA20" s="1"/>
      <c r="AB20" s="1"/>
      <c r="AC20" s="1"/>
      <c r="AD20" s="1">
        <v>2</v>
      </c>
      <c r="AE20" s="6">
        <f t="shared" si="6"/>
        <v>15.34171639670361</v>
      </c>
    </row>
    <row r="21" spans="1:31" ht="15">
      <c r="A21" s="1" t="s">
        <v>68</v>
      </c>
      <c r="B21" s="1" t="s">
        <v>17</v>
      </c>
      <c r="C21" s="13"/>
      <c r="D21" s="1"/>
      <c r="E21" s="1" t="s">
        <v>67</v>
      </c>
      <c r="F21" s="1">
        <v>347</v>
      </c>
      <c r="G21" s="1">
        <v>47</v>
      </c>
      <c r="H21" s="1"/>
      <c r="I21" s="6">
        <f t="shared" si="0"/>
        <v>13.544668587896254</v>
      </c>
      <c r="J21" s="1">
        <v>189</v>
      </c>
      <c r="K21" s="1">
        <v>6</v>
      </c>
      <c r="L21" s="1"/>
      <c r="M21" s="6">
        <f t="shared" si="1"/>
        <v>3.1746031746031744</v>
      </c>
      <c r="N21" s="1"/>
      <c r="O21" s="1"/>
      <c r="P21" s="1"/>
      <c r="Q21" s="6"/>
      <c r="R21" s="1"/>
      <c r="S21" s="1"/>
      <c r="T21" s="1"/>
      <c r="U21" s="6"/>
      <c r="V21" s="1"/>
      <c r="W21" s="1"/>
      <c r="X21" s="1"/>
      <c r="Y21" s="6"/>
      <c r="Z21" s="1"/>
      <c r="AA21" s="1"/>
      <c r="AB21" s="1"/>
      <c r="AC21" s="1"/>
      <c r="AD21" s="1">
        <v>2</v>
      </c>
      <c r="AE21" s="6">
        <f t="shared" si="6"/>
        <v>16.719271762499428</v>
      </c>
    </row>
    <row r="22" spans="1:31" ht="15">
      <c r="A22" s="1" t="s">
        <v>30</v>
      </c>
      <c r="B22" s="1" t="s">
        <v>17</v>
      </c>
      <c r="C22" s="13"/>
      <c r="D22" s="1"/>
      <c r="E22" s="1" t="s">
        <v>31</v>
      </c>
      <c r="F22" s="1">
        <v>257</v>
      </c>
      <c r="G22" s="1">
        <v>56</v>
      </c>
      <c r="H22" s="1">
        <v>5</v>
      </c>
      <c r="I22" s="6">
        <f t="shared" si="0"/>
        <v>23.735408560311285</v>
      </c>
      <c r="J22" s="1"/>
      <c r="K22" s="1"/>
      <c r="L22" s="1"/>
      <c r="M22" s="6"/>
      <c r="N22" s="1"/>
      <c r="O22" s="1"/>
      <c r="P22" s="1"/>
      <c r="Q22" s="6"/>
      <c r="R22" s="1"/>
      <c r="S22" s="1"/>
      <c r="T22" s="1"/>
      <c r="U22" s="6"/>
      <c r="V22" s="1"/>
      <c r="W22" s="1"/>
      <c r="X22" s="1"/>
      <c r="Y22" s="1"/>
      <c r="Z22" s="1"/>
      <c r="AA22" s="1"/>
      <c r="AB22" s="1"/>
      <c r="AC22" s="1"/>
      <c r="AD22" s="1">
        <v>2</v>
      </c>
      <c r="AE22" s="6">
        <f t="shared" si="6"/>
        <v>23.735408560311285</v>
      </c>
    </row>
    <row r="23" spans="1:31" ht="15">
      <c r="A23" s="7"/>
      <c r="B23" s="7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">
      <c r="A24" s="7"/>
      <c r="B24" s="7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5">
      <c r="A25" s="7"/>
      <c r="B25" s="7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">
      <c r="A26" s="7"/>
      <c r="B26" s="7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">
      <c r="A27" s="7"/>
      <c r="B27" s="7"/>
      <c r="C27" s="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">
      <c r="A28" s="7"/>
      <c r="B28" s="7"/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">
      <c r="A29" s="7"/>
      <c r="B29" s="7"/>
      <c r="C29" s="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">
      <c r="A30" s="7"/>
      <c r="B30" s="7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">
      <c r="A31" s="7"/>
      <c r="B31" s="7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5">
      <c r="A32" s="7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5">
      <c r="A33" s="7"/>
      <c r="B33" s="7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26.00390625" style="0" customWidth="1"/>
    <col min="2" max="2" width="5.00390625" style="0" bestFit="1" customWidth="1"/>
    <col min="3" max="3" width="5.00390625" style="2" customWidth="1"/>
    <col min="4" max="4" width="5.00390625" style="0" customWidth="1"/>
    <col min="5" max="5" width="14.8515625" style="0" customWidth="1"/>
    <col min="6" max="6" width="5.7109375" style="0" hidden="1" customWidth="1"/>
    <col min="7" max="7" width="4.00390625" style="0" hidden="1" customWidth="1"/>
    <col min="8" max="8" width="3.57421875" style="0" hidden="1" customWidth="1"/>
    <col min="9" max="9" width="7.57421875" style="0" hidden="1" customWidth="1"/>
    <col min="10" max="10" width="5.140625" style="0" hidden="1" customWidth="1"/>
    <col min="11" max="11" width="3.8515625" style="0" hidden="1" customWidth="1"/>
    <col min="12" max="12" width="3.57421875" style="0" hidden="1" customWidth="1"/>
    <col min="13" max="13" width="7.140625" style="0" hidden="1" customWidth="1"/>
    <col min="14" max="14" width="4.7109375" style="0" hidden="1" customWidth="1"/>
    <col min="15" max="15" width="3.7109375" style="0" hidden="1" customWidth="1"/>
    <col min="16" max="16" width="4.28125" style="0" hidden="1" customWidth="1"/>
    <col min="17" max="17" width="6.8515625" style="0" hidden="1" customWidth="1"/>
    <col min="18" max="18" width="4.140625" style="0" hidden="1" customWidth="1"/>
    <col min="19" max="19" width="3.57421875" style="0" hidden="1" customWidth="1"/>
    <col min="20" max="20" width="3.7109375" style="0" hidden="1" customWidth="1"/>
    <col min="21" max="21" width="7.28125" style="0" hidden="1" customWidth="1"/>
    <col min="22" max="22" width="4.00390625" style="0" customWidth="1"/>
    <col min="23" max="23" width="9.421875" style="0" customWidth="1"/>
  </cols>
  <sheetData>
    <row r="1" spans="1:23" ht="15">
      <c r="A1" t="s">
        <v>95</v>
      </c>
      <c r="V1" t="s">
        <v>91</v>
      </c>
      <c r="W1" t="s">
        <v>8</v>
      </c>
    </row>
    <row r="2" spans="1:23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/>
      <c r="W2" s="1"/>
    </row>
    <row r="3" spans="1:23" ht="15">
      <c r="A3" s="1"/>
      <c r="B3" s="1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 t="s">
        <v>99</v>
      </c>
      <c r="B4" s="1" t="s">
        <v>17</v>
      </c>
      <c r="C4" s="13">
        <v>1</v>
      </c>
      <c r="D4" s="13">
        <v>1</v>
      </c>
      <c r="E4" s="1" t="s">
        <v>100</v>
      </c>
      <c r="F4" s="1">
        <v>379</v>
      </c>
      <c r="G4" s="1"/>
      <c r="H4" s="1">
        <v>2</v>
      </c>
      <c r="I4" s="1">
        <f aca="true" t="shared" si="0" ref="I4:I22">((G4+H4)*100)/F4</f>
        <v>0.5277044854881267</v>
      </c>
      <c r="J4" s="1">
        <v>638</v>
      </c>
      <c r="K4" s="1">
        <v>62</v>
      </c>
      <c r="L4" s="1">
        <v>55</v>
      </c>
      <c r="M4" s="1">
        <f aca="true" t="shared" si="1" ref="M4:M21">((K4+L4)*100)/J4</f>
        <v>18.338557993730408</v>
      </c>
      <c r="N4" s="1">
        <v>386</v>
      </c>
      <c r="O4" s="1">
        <v>2</v>
      </c>
      <c r="P4" s="1">
        <v>32</v>
      </c>
      <c r="Q4" s="1">
        <f>((O4+P4)*100)/N4</f>
        <v>8.808290155440414</v>
      </c>
      <c r="R4" s="1">
        <v>191</v>
      </c>
      <c r="S4" s="1">
        <v>7</v>
      </c>
      <c r="T4" s="1">
        <v>3</v>
      </c>
      <c r="U4" s="1">
        <f aca="true" t="shared" si="2" ref="U4:U9">((S4+T4)*100)/R4</f>
        <v>5.2356020942408374</v>
      </c>
      <c r="V4" s="1">
        <v>7</v>
      </c>
      <c r="W4" s="1">
        <f>I4+M4+Q5+U4</f>
        <v>34.13321253584182</v>
      </c>
    </row>
    <row r="5" spans="1:23" ht="15">
      <c r="A5" s="1" t="s">
        <v>69</v>
      </c>
      <c r="B5" s="1" t="s">
        <v>17</v>
      </c>
      <c r="C5" s="13">
        <v>2</v>
      </c>
      <c r="D5" s="1">
        <v>2</v>
      </c>
      <c r="E5" s="1" t="s">
        <v>70</v>
      </c>
      <c r="F5" s="1">
        <v>333</v>
      </c>
      <c r="G5" s="1">
        <v>36</v>
      </c>
      <c r="H5" s="1"/>
      <c r="I5" s="6">
        <f t="shared" si="0"/>
        <v>10.81081081081081</v>
      </c>
      <c r="J5" s="1">
        <v>379</v>
      </c>
      <c r="K5" s="1">
        <v>28</v>
      </c>
      <c r="L5" s="1">
        <v>34</v>
      </c>
      <c r="M5" s="6">
        <f t="shared" si="1"/>
        <v>16.358839050131927</v>
      </c>
      <c r="N5" s="1">
        <v>638</v>
      </c>
      <c r="O5" s="1">
        <v>54</v>
      </c>
      <c r="P5" s="1">
        <v>10</v>
      </c>
      <c r="Q5" s="6">
        <f>((O5+P5)*100)/N5</f>
        <v>10.031347962382446</v>
      </c>
      <c r="R5" s="1">
        <v>191</v>
      </c>
      <c r="S5" s="1">
        <v>14</v>
      </c>
      <c r="T5" s="1">
        <v>26</v>
      </c>
      <c r="U5" s="6">
        <f t="shared" si="2"/>
        <v>20.94240837696335</v>
      </c>
      <c r="V5" s="1">
        <v>7</v>
      </c>
      <c r="W5" s="6">
        <f>I5+M5+Q5+U5</f>
        <v>58.14340620028853</v>
      </c>
    </row>
    <row r="6" spans="1:23" ht="15">
      <c r="A6" s="1" t="s">
        <v>13</v>
      </c>
      <c r="B6" s="1" t="s">
        <v>15</v>
      </c>
      <c r="C6" s="13">
        <v>3</v>
      </c>
      <c r="D6" s="13">
        <v>1</v>
      </c>
      <c r="E6" s="1" t="s">
        <v>14</v>
      </c>
      <c r="F6" s="1">
        <v>379</v>
      </c>
      <c r="G6" s="1">
        <v>29</v>
      </c>
      <c r="H6" s="1"/>
      <c r="I6" s="6">
        <f t="shared" si="0"/>
        <v>7.651715039577836</v>
      </c>
      <c r="J6" s="1">
        <v>257</v>
      </c>
      <c r="K6" s="1">
        <v>43</v>
      </c>
      <c r="L6" s="1">
        <v>50</v>
      </c>
      <c r="M6" s="6">
        <f t="shared" si="1"/>
        <v>36.18677042801556</v>
      </c>
      <c r="N6" s="1">
        <v>386</v>
      </c>
      <c r="O6" s="1">
        <v>45</v>
      </c>
      <c r="P6" s="1">
        <v>88</v>
      </c>
      <c r="Q6" s="6">
        <f>((O6+P6)*100)/N6</f>
        <v>34.4559585492228</v>
      </c>
      <c r="R6" s="1">
        <v>191</v>
      </c>
      <c r="S6" s="1">
        <v>17</v>
      </c>
      <c r="T6" s="1">
        <v>25</v>
      </c>
      <c r="U6" s="6">
        <f t="shared" si="2"/>
        <v>21.98952879581152</v>
      </c>
      <c r="V6" s="1">
        <v>7</v>
      </c>
      <c r="W6" s="6">
        <f>I6+M6+Q6+U6</f>
        <v>100.28397281262772</v>
      </c>
    </row>
    <row r="7" spans="1:23" ht="15">
      <c r="A7" s="1" t="s">
        <v>60</v>
      </c>
      <c r="B7" s="1" t="s">
        <v>15</v>
      </c>
      <c r="C7" s="13">
        <v>4</v>
      </c>
      <c r="D7" s="1">
        <v>2</v>
      </c>
      <c r="E7" s="1" t="s">
        <v>61</v>
      </c>
      <c r="F7" s="1">
        <v>333</v>
      </c>
      <c r="G7" s="1">
        <v>1</v>
      </c>
      <c r="H7" s="1"/>
      <c r="I7" s="6">
        <f t="shared" si="0"/>
        <v>0.3003003003003003</v>
      </c>
      <c r="J7" s="1">
        <v>379</v>
      </c>
      <c r="K7" s="1">
        <v>4</v>
      </c>
      <c r="L7" s="1"/>
      <c r="M7" s="6">
        <f t="shared" si="1"/>
        <v>1.0554089709762533</v>
      </c>
      <c r="N7" s="1">
        <v>638</v>
      </c>
      <c r="O7" s="1">
        <v>49</v>
      </c>
      <c r="P7" s="1">
        <v>31</v>
      </c>
      <c r="Q7" s="6">
        <f>((O7+P7)*100)/N7</f>
        <v>12.539184952978056</v>
      </c>
      <c r="R7" s="1">
        <v>386</v>
      </c>
      <c r="S7" s="1">
        <v>24</v>
      </c>
      <c r="T7" s="1">
        <v>17</v>
      </c>
      <c r="U7" s="6">
        <f t="shared" si="2"/>
        <v>10.621761658031089</v>
      </c>
      <c r="V7" s="1">
        <v>6</v>
      </c>
      <c r="W7" s="6">
        <f>I7+M7+Q7+U7</f>
        <v>24.516655882285697</v>
      </c>
    </row>
    <row r="8" spans="1:23" ht="15">
      <c r="A8" s="1" t="s">
        <v>101</v>
      </c>
      <c r="B8" s="1" t="s">
        <v>17</v>
      </c>
      <c r="C8" s="13">
        <v>5</v>
      </c>
      <c r="D8" s="1">
        <v>3</v>
      </c>
      <c r="E8" s="1" t="s">
        <v>102</v>
      </c>
      <c r="F8" s="1">
        <v>406</v>
      </c>
      <c r="G8" s="1">
        <v>12</v>
      </c>
      <c r="H8" s="1"/>
      <c r="I8" s="1">
        <f t="shared" si="0"/>
        <v>2.955665024630542</v>
      </c>
      <c r="J8" s="1">
        <v>494</v>
      </c>
      <c r="K8" s="1">
        <v>65</v>
      </c>
      <c r="L8" s="1">
        <v>2</v>
      </c>
      <c r="M8" s="1">
        <f t="shared" si="1"/>
        <v>13.562753036437247</v>
      </c>
      <c r="N8" s="1">
        <v>337</v>
      </c>
      <c r="O8" s="1">
        <v>12</v>
      </c>
      <c r="P8" s="1">
        <v>23</v>
      </c>
      <c r="Q8" s="1">
        <f>((O7+P7)*100)/N7</f>
        <v>12.539184952978056</v>
      </c>
      <c r="R8" s="1">
        <v>176</v>
      </c>
      <c r="S8" s="1">
        <v>8</v>
      </c>
      <c r="T8" s="1"/>
      <c r="U8" s="1">
        <f t="shared" si="2"/>
        <v>4.545454545454546</v>
      </c>
      <c r="V8" s="1">
        <v>6</v>
      </c>
      <c r="W8" s="1">
        <f>I8+M8+Q9+U8</f>
        <v>21.44997299262272</v>
      </c>
    </row>
    <row r="9" spans="1:23" ht="15">
      <c r="A9" s="1" t="s">
        <v>62</v>
      </c>
      <c r="B9" s="1" t="s">
        <v>17</v>
      </c>
      <c r="C9" s="13">
        <v>6</v>
      </c>
      <c r="D9" s="1">
        <v>4</v>
      </c>
      <c r="E9" s="1" t="s">
        <v>37</v>
      </c>
      <c r="F9" s="1">
        <v>185</v>
      </c>
      <c r="G9" s="1"/>
      <c r="H9" s="1">
        <v>20</v>
      </c>
      <c r="I9" s="6">
        <f t="shared" si="0"/>
        <v>10.81081081081081</v>
      </c>
      <c r="J9" s="1">
        <v>790</v>
      </c>
      <c r="K9" s="1">
        <v>73</v>
      </c>
      <c r="L9" s="1"/>
      <c r="M9" s="6">
        <f t="shared" si="1"/>
        <v>9.240506329113924</v>
      </c>
      <c r="N9" s="1">
        <v>259</v>
      </c>
      <c r="O9" s="1">
        <v>1</v>
      </c>
      <c r="P9" s="1"/>
      <c r="Q9" s="6">
        <f>((O9+P9)*100)/N9</f>
        <v>0.3861003861003861</v>
      </c>
      <c r="R9" s="1">
        <v>672</v>
      </c>
      <c r="S9" s="1">
        <v>28</v>
      </c>
      <c r="T9" s="1">
        <v>31</v>
      </c>
      <c r="U9" s="6">
        <f t="shared" si="2"/>
        <v>8.779761904761905</v>
      </c>
      <c r="V9" s="1">
        <v>5</v>
      </c>
      <c r="W9" s="6">
        <f>I9+M9+Q9+U9</f>
        <v>29.217179430787024</v>
      </c>
    </row>
    <row r="10" spans="1:23" ht="15">
      <c r="A10" s="1" t="s">
        <v>103</v>
      </c>
      <c r="B10" s="1" t="s">
        <v>17</v>
      </c>
      <c r="C10" s="13">
        <v>7</v>
      </c>
      <c r="D10" s="1">
        <v>5</v>
      </c>
      <c r="E10" s="1" t="s">
        <v>104</v>
      </c>
      <c r="F10" s="1">
        <v>532</v>
      </c>
      <c r="G10" s="1">
        <v>112</v>
      </c>
      <c r="H10" s="1">
        <v>9</v>
      </c>
      <c r="I10" s="1">
        <f t="shared" si="0"/>
        <v>22.74436090225564</v>
      </c>
      <c r="J10" s="1">
        <v>797</v>
      </c>
      <c r="K10" s="1">
        <v>44</v>
      </c>
      <c r="L10" s="1">
        <v>48</v>
      </c>
      <c r="M10" s="1">
        <f t="shared" si="1"/>
        <v>11.543287327478042</v>
      </c>
      <c r="N10" s="1">
        <v>387</v>
      </c>
      <c r="O10" s="1">
        <v>6</v>
      </c>
      <c r="P10" s="1"/>
      <c r="Q10" s="1">
        <f>((O9+P9)*100)/N9</f>
        <v>0.3861003861003861</v>
      </c>
      <c r="R10" s="1"/>
      <c r="S10" s="1"/>
      <c r="T10" s="1"/>
      <c r="U10" s="1"/>
      <c r="V10" s="1">
        <v>5</v>
      </c>
      <c r="W10" s="1">
        <f>I10+M10+Q11+U10</f>
        <v>35.27774723963467</v>
      </c>
    </row>
    <row r="11" spans="1:23" ht="15">
      <c r="A11" s="1" t="s">
        <v>42</v>
      </c>
      <c r="B11" s="1" t="s">
        <v>17</v>
      </c>
      <c r="C11" s="13">
        <v>8</v>
      </c>
      <c r="D11" s="1">
        <v>6</v>
      </c>
      <c r="E11" s="1" t="s">
        <v>43</v>
      </c>
      <c r="F11" s="1">
        <v>193</v>
      </c>
      <c r="G11" s="1">
        <v>11</v>
      </c>
      <c r="H11" s="1"/>
      <c r="I11" s="6">
        <f t="shared" si="0"/>
        <v>5.699481865284974</v>
      </c>
      <c r="J11" s="1">
        <v>813</v>
      </c>
      <c r="K11" s="1">
        <v>34</v>
      </c>
      <c r="L11" s="1">
        <v>71</v>
      </c>
      <c r="M11" s="6">
        <f t="shared" si="1"/>
        <v>12.915129151291513</v>
      </c>
      <c r="N11" s="1">
        <v>202</v>
      </c>
      <c r="O11" s="1"/>
      <c r="P11" s="1">
        <v>2</v>
      </c>
      <c r="Q11" s="6">
        <f>((O11+P11)*100)/N11</f>
        <v>0.9900990099009901</v>
      </c>
      <c r="R11" s="1">
        <v>216</v>
      </c>
      <c r="S11" s="1"/>
      <c r="T11" s="1">
        <v>42</v>
      </c>
      <c r="U11" s="6">
        <f>((S11+T11)*100)/R11</f>
        <v>19.444444444444443</v>
      </c>
      <c r="V11" s="1">
        <v>5</v>
      </c>
      <c r="W11" s="6">
        <f aca="true" t="shared" si="3" ref="W11:W22">I11+M11+Q11+U11</f>
        <v>39.04915447092192</v>
      </c>
    </row>
    <row r="12" spans="1:23" ht="15">
      <c r="A12" s="1" t="s">
        <v>46</v>
      </c>
      <c r="B12" s="1" t="s">
        <v>17</v>
      </c>
      <c r="C12" s="13">
        <v>9</v>
      </c>
      <c r="D12" s="1"/>
      <c r="E12" s="1" t="s">
        <v>47</v>
      </c>
      <c r="F12" s="1">
        <v>406</v>
      </c>
      <c r="G12" s="1"/>
      <c r="H12" s="1">
        <v>3</v>
      </c>
      <c r="I12" s="6">
        <f t="shared" si="0"/>
        <v>0.7389162561576355</v>
      </c>
      <c r="J12" s="1">
        <v>316</v>
      </c>
      <c r="K12" s="1">
        <v>17</v>
      </c>
      <c r="L12" s="1">
        <v>52</v>
      </c>
      <c r="M12" s="6">
        <f t="shared" si="1"/>
        <v>21.835443037974684</v>
      </c>
      <c r="N12" s="1">
        <v>176</v>
      </c>
      <c r="O12" s="1">
        <v>11</v>
      </c>
      <c r="P12" s="1"/>
      <c r="Q12" s="6">
        <f>((O12+P12)*100)/N12</f>
        <v>6.25</v>
      </c>
      <c r="R12" s="1">
        <v>263</v>
      </c>
      <c r="S12" s="1">
        <v>31</v>
      </c>
      <c r="T12" s="1"/>
      <c r="U12" s="6">
        <f>((S12+T12)*100)/R12</f>
        <v>11.787072243346008</v>
      </c>
      <c r="V12" s="1">
        <v>5</v>
      </c>
      <c r="W12" s="6">
        <f t="shared" si="3"/>
        <v>40.61143153747833</v>
      </c>
    </row>
    <row r="13" spans="1:23" ht="15">
      <c r="A13" s="1" t="s">
        <v>27</v>
      </c>
      <c r="B13" s="1" t="s">
        <v>17</v>
      </c>
      <c r="C13" s="13">
        <v>10</v>
      </c>
      <c r="D13" s="1"/>
      <c r="E13" s="1" t="s">
        <v>28</v>
      </c>
      <c r="F13" s="1">
        <v>337</v>
      </c>
      <c r="G13" s="1">
        <v>42</v>
      </c>
      <c r="H13" s="1"/>
      <c r="I13" s="6">
        <f t="shared" si="0"/>
        <v>12.462908011869436</v>
      </c>
      <c r="J13" s="1">
        <v>494</v>
      </c>
      <c r="K13" s="1">
        <v>10</v>
      </c>
      <c r="L13" s="1">
        <v>7</v>
      </c>
      <c r="M13" s="6">
        <f t="shared" si="1"/>
        <v>3.4412955465587043</v>
      </c>
      <c r="N13" s="1">
        <v>139</v>
      </c>
      <c r="O13" s="1">
        <v>21</v>
      </c>
      <c r="P13" s="1"/>
      <c r="Q13" s="6">
        <f>((O13+P13)*100)/N13</f>
        <v>15.107913669064748</v>
      </c>
      <c r="R13" s="1">
        <v>176</v>
      </c>
      <c r="S13" s="1">
        <v>37</v>
      </c>
      <c r="T13" s="1"/>
      <c r="U13" s="6">
        <f>((S13+T13)*100)/R13</f>
        <v>21.022727272727273</v>
      </c>
      <c r="V13" s="1">
        <v>5</v>
      </c>
      <c r="W13" s="6">
        <f t="shared" si="3"/>
        <v>52.03484450022016</v>
      </c>
    </row>
    <row r="14" spans="1:23" ht="15">
      <c r="A14" s="1" t="s">
        <v>36</v>
      </c>
      <c r="B14" s="1" t="s">
        <v>17</v>
      </c>
      <c r="C14" s="13">
        <v>11</v>
      </c>
      <c r="D14" s="1"/>
      <c r="E14" s="1" t="s">
        <v>37</v>
      </c>
      <c r="F14" s="1">
        <v>738</v>
      </c>
      <c r="G14" s="1">
        <v>59</v>
      </c>
      <c r="H14" s="1">
        <v>82</v>
      </c>
      <c r="I14" s="6">
        <f t="shared" si="0"/>
        <v>19.10569105691057</v>
      </c>
      <c r="J14" s="1">
        <v>259</v>
      </c>
      <c r="K14" s="1">
        <v>34</v>
      </c>
      <c r="L14" s="1">
        <v>18</v>
      </c>
      <c r="M14" s="6">
        <f t="shared" si="1"/>
        <v>20.077220077220076</v>
      </c>
      <c r="N14" s="1">
        <v>672</v>
      </c>
      <c r="O14" s="1"/>
      <c r="P14" s="1">
        <v>104</v>
      </c>
      <c r="Q14" s="6">
        <f>((O14+P14)*100)/N14</f>
        <v>15.476190476190476</v>
      </c>
      <c r="R14" s="1"/>
      <c r="S14" s="1"/>
      <c r="T14" s="1"/>
      <c r="U14" s="6"/>
      <c r="V14" s="1">
        <v>5</v>
      </c>
      <c r="W14" s="6">
        <f t="shared" si="3"/>
        <v>54.65910161032112</v>
      </c>
    </row>
    <row r="15" spans="1:23" ht="15">
      <c r="A15" s="1" t="s">
        <v>48</v>
      </c>
      <c r="B15" s="1" t="s">
        <v>17</v>
      </c>
      <c r="C15" s="13">
        <v>12</v>
      </c>
      <c r="D15" s="1"/>
      <c r="E15" s="1" t="s">
        <v>49</v>
      </c>
      <c r="F15" s="1">
        <v>285</v>
      </c>
      <c r="G15" s="1"/>
      <c r="H15" s="1">
        <v>38</v>
      </c>
      <c r="I15" s="6">
        <f t="shared" si="0"/>
        <v>13.333333333333334</v>
      </c>
      <c r="J15" s="1">
        <v>283</v>
      </c>
      <c r="K15" s="1">
        <v>17</v>
      </c>
      <c r="L15" s="1">
        <v>7</v>
      </c>
      <c r="M15" s="6">
        <f t="shared" si="1"/>
        <v>8.480565371024735</v>
      </c>
      <c r="N15" s="1">
        <v>230</v>
      </c>
      <c r="O15" s="1">
        <v>48</v>
      </c>
      <c r="P15" s="1"/>
      <c r="Q15" s="6">
        <f>((O15+P15)*100)/N15</f>
        <v>20.869565217391305</v>
      </c>
      <c r="R15" s="1">
        <v>183</v>
      </c>
      <c r="S15" s="1">
        <v>25</v>
      </c>
      <c r="T15" s="1"/>
      <c r="U15" s="6">
        <f>((S15+T15)*100)/R15</f>
        <v>13.66120218579235</v>
      </c>
      <c r="V15" s="1">
        <v>5</v>
      </c>
      <c r="W15" s="6">
        <f t="shared" si="3"/>
        <v>56.34466610754172</v>
      </c>
    </row>
    <row r="16" spans="1:23" ht="15">
      <c r="A16" s="1" t="s">
        <v>105</v>
      </c>
      <c r="B16" s="1" t="s">
        <v>17</v>
      </c>
      <c r="C16" s="13"/>
      <c r="D16" s="1"/>
      <c r="E16" s="1" t="s">
        <v>100</v>
      </c>
      <c r="F16" s="1">
        <v>638</v>
      </c>
      <c r="G16" s="1">
        <v>3</v>
      </c>
      <c r="H16" s="1">
        <v>146</v>
      </c>
      <c r="I16" s="6">
        <f>((G16+H16)*100)/F16</f>
        <v>23.354231974921632</v>
      </c>
      <c r="J16" s="1">
        <v>191</v>
      </c>
      <c r="K16" s="1">
        <v>4</v>
      </c>
      <c r="L16" s="1">
        <v>1</v>
      </c>
      <c r="M16" s="6">
        <f>((K16+L16)*100)/J16</f>
        <v>2.6178010471204187</v>
      </c>
      <c r="N16" s="1"/>
      <c r="O16" s="1"/>
      <c r="P16" s="1"/>
      <c r="Q16" s="6"/>
      <c r="R16" s="1"/>
      <c r="S16" s="1"/>
      <c r="T16" s="1"/>
      <c r="U16" s="6"/>
      <c r="V16" s="1">
        <v>4</v>
      </c>
      <c r="W16" s="6">
        <f>I16+M16+Q16+U16</f>
        <v>25.97203302204205</v>
      </c>
    </row>
    <row r="17" spans="1:23" ht="15">
      <c r="A17" s="1" t="s">
        <v>66</v>
      </c>
      <c r="B17" s="1" t="s">
        <v>17</v>
      </c>
      <c r="C17" s="13"/>
      <c r="D17" s="1"/>
      <c r="E17" s="1" t="s">
        <v>67</v>
      </c>
      <c r="F17" s="1">
        <v>285</v>
      </c>
      <c r="G17" s="1"/>
      <c r="H17" s="1">
        <v>47</v>
      </c>
      <c r="I17" s="6">
        <f>((G17+H17)*100)/F17</f>
        <v>16.49122807017544</v>
      </c>
      <c r="J17" s="1">
        <v>283</v>
      </c>
      <c r="K17" s="1">
        <v>43</v>
      </c>
      <c r="L17" s="1"/>
      <c r="M17" s="6">
        <f>((K17+L17)*100)/J17</f>
        <v>15.19434628975265</v>
      </c>
      <c r="N17" s="1">
        <v>230</v>
      </c>
      <c r="O17" s="1">
        <v>7</v>
      </c>
      <c r="P17" s="1"/>
      <c r="Q17" s="6">
        <f>((O17+P17)*100)/N17</f>
        <v>3.0434782608695654</v>
      </c>
      <c r="R17" s="1">
        <v>173</v>
      </c>
      <c r="S17" s="1">
        <v>38</v>
      </c>
      <c r="T17" s="1"/>
      <c r="U17" s="6">
        <f>((S17+T17)*100)/R17</f>
        <v>21.965317919075144</v>
      </c>
      <c r="V17" s="1">
        <v>4</v>
      </c>
      <c r="W17" s="6">
        <f>I17+M17+Q17+U17</f>
        <v>56.69437053987279</v>
      </c>
    </row>
    <row r="18" spans="1:23" ht="15">
      <c r="A18" s="1" t="s">
        <v>76</v>
      </c>
      <c r="B18" s="1" t="s">
        <v>15</v>
      </c>
      <c r="C18" s="13"/>
      <c r="D18" s="1">
        <v>3</v>
      </c>
      <c r="E18" s="1" t="s">
        <v>75</v>
      </c>
      <c r="F18" s="1">
        <v>257</v>
      </c>
      <c r="G18" s="1">
        <v>25</v>
      </c>
      <c r="H18" s="1">
        <v>44</v>
      </c>
      <c r="I18" s="6">
        <f t="shared" si="0"/>
        <v>26.848249027237355</v>
      </c>
      <c r="J18" s="1">
        <v>386</v>
      </c>
      <c r="K18" s="1">
        <v>9</v>
      </c>
      <c r="L18" s="1"/>
      <c r="M18" s="6">
        <f t="shared" si="1"/>
        <v>2.33160621761658</v>
      </c>
      <c r="N18" s="1"/>
      <c r="O18" s="1"/>
      <c r="P18" s="1"/>
      <c r="Q18" s="6"/>
      <c r="R18" s="1"/>
      <c r="S18" s="1"/>
      <c r="T18" s="1"/>
      <c r="U18" s="6"/>
      <c r="V18" s="1">
        <v>3</v>
      </c>
      <c r="W18" s="6">
        <f t="shared" si="3"/>
        <v>29.179855244853936</v>
      </c>
    </row>
    <row r="19" spans="1:23" ht="15">
      <c r="A19" s="1" t="s">
        <v>23</v>
      </c>
      <c r="B19" s="1" t="s">
        <v>17</v>
      </c>
      <c r="C19" s="13"/>
      <c r="D19" s="1"/>
      <c r="E19" s="1" t="s">
        <v>24</v>
      </c>
      <c r="F19" s="1">
        <v>285</v>
      </c>
      <c r="G19" s="1">
        <v>66</v>
      </c>
      <c r="H19" s="1"/>
      <c r="I19" s="6">
        <f t="shared" si="0"/>
        <v>23.157894736842106</v>
      </c>
      <c r="J19" s="1">
        <v>173</v>
      </c>
      <c r="K19" s="1">
        <v>30</v>
      </c>
      <c r="L19" s="1"/>
      <c r="M19" s="6">
        <f t="shared" si="1"/>
        <v>17.341040462427745</v>
      </c>
      <c r="N19" s="1">
        <v>183</v>
      </c>
      <c r="O19" s="1"/>
      <c r="P19" s="1">
        <v>3</v>
      </c>
      <c r="Q19" s="6">
        <f>((O19+P19)*100)/N19</f>
        <v>1.639344262295082</v>
      </c>
      <c r="R19" s="1"/>
      <c r="S19" s="1"/>
      <c r="T19" s="1"/>
      <c r="U19" s="6"/>
      <c r="V19" s="1">
        <v>3</v>
      </c>
      <c r="W19" s="6">
        <f t="shared" si="3"/>
        <v>42.138279461564935</v>
      </c>
    </row>
    <row r="20" spans="1:23" ht="15">
      <c r="A20" s="1" t="s">
        <v>63</v>
      </c>
      <c r="B20" s="1" t="s">
        <v>17</v>
      </c>
      <c r="C20" s="13"/>
      <c r="D20" s="1"/>
      <c r="E20" s="1" t="s">
        <v>37</v>
      </c>
      <c r="F20" s="1">
        <v>1144</v>
      </c>
      <c r="G20" s="1">
        <v>28</v>
      </c>
      <c r="H20" s="1"/>
      <c r="I20" s="6">
        <f t="shared" si="0"/>
        <v>2.4475524475524475</v>
      </c>
      <c r="J20" s="1">
        <v>259</v>
      </c>
      <c r="K20" s="1"/>
      <c r="L20" s="1">
        <v>13</v>
      </c>
      <c r="M20" s="6">
        <f t="shared" si="1"/>
        <v>5.019305019305019</v>
      </c>
      <c r="N20" s="1"/>
      <c r="O20" s="1"/>
      <c r="P20" s="1"/>
      <c r="Q20" s="6"/>
      <c r="R20" s="1"/>
      <c r="S20" s="1"/>
      <c r="T20" s="1"/>
      <c r="U20" s="6"/>
      <c r="V20" s="1">
        <v>2</v>
      </c>
      <c r="W20" s="6">
        <f t="shared" si="3"/>
        <v>7.4668574668574665</v>
      </c>
    </row>
    <row r="21" spans="1:23" ht="15">
      <c r="A21" s="1" t="s">
        <v>38</v>
      </c>
      <c r="B21" s="1" t="s">
        <v>17</v>
      </c>
      <c r="C21" s="13"/>
      <c r="D21" s="1"/>
      <c r="E21" s="1" t="s">
        <v>24</v>
      </c>
      <c r="F21" s="1">
        <v>173</v>
      </c>
      <c r="G21" s="1">
        <v>15</v>
      </c>
      <c r="H21" s="1"/>
      <c r="I21" s="6">
        <f t="shared" si="0"/>
        <v>8.670520231213873</v>
      </c>
      <c r="J21" s="1">
        <v>183</v>
      </c>
      <c r="K21" s="1">
        <v>5</v>
      </c>
      <c r="L21" s="1"/>
      <c r="M21" s="6">
        <f t="shared" si="1"/>
        <v>2.73224043715847</v>
      </c>
      <c r="N21" s="1"/>
      <c r="O21" s="1"/>
      <c r="P21" s="1"/>
      <c r="Q21" s="6"/>
      <c r="R21" s="1"/>
      <c r="S21" s="1"/>
      <c r="T21" s="1"/>
      <c r="U21" s="6"/>
      <c r="V21" s="1">
        <v>2</v>
      </c>
      <c r="W21" s="6">
        <f t="shared" si="3"/>
        <v>11.402760668372343</v>
      </c>
    </row>
    <row r="22" spans="1:23" ht="15">
      <c r="A22" s="1" t="s">
        <v>41</v>
      </c>
      <c r="B22" s="1" t="s">
        <v>15</v>
      </c>
      <c r="C22" s="13"/>
      <c r="D22" s="1">
        <v>4</v>
      </c>
      <c r="E22" s="1" t="s">
        <v>40</v>
      </c>
      <c r="F22" s="1">
        <v>508</v>
      </c>
      <c r="G22" s="1">
        <v>21</v>
      </c>
      <c r="H22" s="1"/>
      <c r="I22" s="6">
        <f t="shared" si="0"/>
        <v>4.133858267716535</v>
      </c>
      <c r="J22" s="1"/>
      <c r="K22" s="1"/>
      <c r="L22" s="1"/>
      <c r="M22" s="1"/>
      <c r="N22" s="1"/>
      <c r="O22" s="1"/>
      <c r="P22" s="1"/>
      <c r="Q22" s="6"/>
      <c r="R22" s="1"/>
      <c r="S22" s="1"/>
      <c r="T22" s="1"/>
      <c r="U22" s="6"/>
      <c r="V22" s="1">
        <v>1</v>
      </c>
      <c r="W22" s="6">
        <f t="shared" si="3"/>
        <v>4.133858267716535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26.140625" style="0" customWidth="1"/>
    <col min="2" max="2" width="4.421875" style="0" customWidth="1"/>
    <col min="3" max="3" width="4.421875" style="2" customWidth="1"/>
    <col min="4" max="4" width="4.421875" style="0" customWidth="1"/>
    <col min="5" max="5" width="17.421875" style="0" customWidth="1"/>
    <col min="6" max="6" width="0.13671875" style="0" customWidth="1"/>
    <col min="7" max="7" width="5.421875" style="0" hidden="1" customWidth="1"/>
    <col min="8" max="8" width="4.28125" style="0" hidden="1" customWidth="1"/>
    <col min="9" max="9" width="7.57421875" style="0" hidden="1" customWidth="1"/>
    <col min="10" max="10" width="6.8515625" style="0" hidden="1" customWidth="1"/>
    <col min="11" max="11" width="5.00390625" style="0" hidden="1" customWidth="1"/>
    <col min="12" max="12" width="4.28125" style="0" hidden="1" customWidth="1"/>
    <col min="13" max="13" width="7.8515625" style="0" hidden="1" customWidth="1"/>
    <col min="14" max="14" width="5.57421875" style="0" hidden="1" customWidth="1"/>
    <col min="15" max="15" width="5.140625" style="0" hidden="1" customWidth="1"/>
    <col min="16" max="16" width="4.8515625" style="0" hidden="1" customWidth="1"/>
    <col min="17" max="17" width="7.28125" style="0" hidden="1" customWidth="1"/>
    <col min="18" max="18" width="5.00390625" style="0" hidden="1" customWidth="1"/>
    <col min="19" max="19" width="4.421875" style="0" hidden="1" customWidth="1"/>
    <col min="20" max="20" width="4.140625" style="0" hidden="1" customWidth="1"/>
    <col min="21" max="21" width="6.8515625" style="0" hidden="1" customWidth="1"/>
    <col min="22" max="22" width="5.28125" style="0" hidden="1" customWidth="1"/>
    <col min="23" max="23" width="4.28125" style="0" hidden="1" customWidth="1"/>
    <col min="24" max="24" width="3.8515625" style="0" hidden="1" customWidth="1"/>
    <col min="25" max="25" width="7.7109375" style="0" hidden="1" customWidth="1"/>
    <col min="26" max="26" width="4.8515625" style="0" hidden="1" customWidth="1"/>
    <col min="27" max="27" width="4.00390625" style="0" hidden="1" customWidth="1"/>
    <col min="28" max="28" width="3.7109375" style="0" hidden="1" customWidth="1"/>
    <col min="29" max="29" width="7.7109375" style="0" hidden="1" customWidth="1"/>
    <col min="30" max="30" width="6.00390625" style="0" customWidth="1"/>
    <col min="31" max="31" width="9.421875" style="0" customWidth="1"/>
  </cols>
  <sheetData>
    <row r="1" spans="1:31" ht="15">
      <c r="A1" t="s">
        <v>96</v>
      </c>
      <c r="AD1" t="s">
        <v>7</v>
      </c>
      <c r="AE1" t="s">
        <v>8</v>
      </c>
    </row>
    <row r="2" spans="1:31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 t="s">
        <v>2</v>
      </c>
      <c r="W2" s="1">
        <v>1</v>
      </c>
      <c r="X2" s="1">
        <v>2</v>
      </c>
      <c r="Y2" s="1" t="s">
        <v>9</v>
      </c>
      <c r="Z2" s="1" t="s">
        <v>2</v>
      </c>
      <c r="AA2" s="1">
        <v>1</v>
      </c>
      <c r="AB2" s="1">
        <v>2</v>
      </c>
      <c r="AC2" s="1" t="s">
        <v>10</v>
      </c>
      <c r="AD2" s="1"/>
      <c r="AE2" s="1"/>
    </row>
    <row r="3" spans="1:31" ht="15">
      <c r="A3" s="1" t="s">
        <v>62</v>
      </c>
      <c r="B3" s="1" t="s">
        <v>17</v>
      </c>
      <c r="C3" s="13">
        <v>1</v>
      </c>
      <c r="D3" s="13">
        <v>1</v>
      </c>
      <c r="E3" s="1" t="s">
        <v>37</v>
      </c>
      <c r="F3" s="1">
        <v>1355</v>
      </c>
      <c r="G3" s="1">
        <v>46</v>
      </c>
      <c r="H3" s="1">
        <v>107</v>
      </c>
      <c r="I3" s="6">
        <f aca="true" t="shared" si="0" ref="I3:I21">((G3+H3)*100)/F3</f>
        <v>11.291512915129152</v>
      </c>
      <c r="J3" s="1">
        <v>662</v>
      </c>
      <c r="K3" s="1">
        <v>2</v>
      </c>
      <c r="L3" s="1">
        <v>23</v>
      </c>
      <c r="M3" s="6">
        <f aca="true" t="shared" si="1" ref="M3:M21">((K3+L3)*100)/J3</f>
        <v>3.7764350453172204</v>
      </c>
      <c r="N3" s="1">
        <v>403</v>
      </c>
      <c r="O3" s="1">
        <v>3</v>
      </c>
      <c r="P3" s="1">
        <v>11</v>
      </c>
      <c r="Q3" s="6">
        <f aca="true" t="shared" si="2" ref="Q3:Q21">((O3+P3)*100)/N3</f>
        <v>3.4739454094292803</v>
      </c>
      <c r="R3" s="1">
        <v>794</v>
      </c>
      <c r="S3" s="1">
        <v>7</v>
      </c>
      <c r="T3" s="1">
        <v>4</v>
      </c>
      <c r="U3" s="6">
        <f aca="true" t="shared" si="3" ref="U3:U21">((S3+T3)*100)/R3</f>
        <v>1.385390428211587</v>
      </c>
      <c r="V3" s="1">
        <v>685</v>
      </c>
      <c r="W3" s="1">
        <v>15</v>
      </c>
      <c r="X3" s="1">
        <v>107</v>
      </c>
      <c r="Y3" s="6">
        <f aca="true" t="shared" si="4" ref="Y3:Y17">((W3+X3)*100)/V3</f>
        <v>17.81021897810219</v>
      </c>
      <c r="Z3" s="1">
        <v>474</v>
      </c>
      <c r="AA3" s="1">
        <v>32</v>
      </c>
      <c r="AB3" s="1">
        <v>18</v>
      </c>
      <c r="AC3" s="6">
        <f>((AA3+AB3)*100)/Z3</f>
        <v>10.548523206751055</v>
      </c>
      <c r="AD3" s="1">
        <v>12</v>
      </c>
      <c r="AE3" s="1">
        <f>I3+M3+Q3+U3+Y3+AC3</f>
        <v>48.28602598294049</v>
      </c>
    </row>
    <row r="4" spans="1:31" ht="15">
      <c r="A4" s="1" t="s">
        <v>74</v>
      </c>
      <c r="B4" s="1" t="s">
        <v>15</v>
      </c>
      <c r="C4" s="13">
        <v>2</v>
      </c>
      <c r="D4" s="13">
        <v>1</v>
      </c>
      <c r="E4" s="1" t="s">
        <v>75</v>
      </c>
      <c r="F4" s="1">
        <v>2279</v>
      </c>
      <c r="G4" s="1">
        <v>80</v>
      </c>
      <c r="H4" s="1">
        <v>194</v>
      </c>
      <c r="I4" s="6">
        <f t="shared" si="0"/>
        <v>12.02281702501097</v>
      </c>
      <c r="J4" s="1">
        <v>2067</v>
      </c>
      <c r="K4" s="1">
        <v>26</v>
      </c>
      <c r="L4" s="1">
        <v>175</v>
      </c>
      <c r="M4" s="6">
        <f t="shared" si="1"/>
        <v>9.72423802612482</v>
      </c>
      <c r="N4" s="1">
        <v>669</v>
      </c>
      <c r="O4" s="1">
        <v>17</v>
      </c>
      <c r="P4" s="1">
        <v>28</v>
      </c>
      <c r="Q4" s="6">
        <f t="shared" si="2"/>
        <v>6.726457399103139</v>
      </c>
      <c r="R4" s="1">
        <v>448</v>
      </c>
      <c r="S4" s="1">
        <v>35</v>
      </c>
      <c r="T4" s="1">
        <v>6</v>
      </c>
      <c r="U4" s="6">
        <f t="shared" si="3"/>
        <v>9.151785714285714</v>
      </c>
      <c r="V4" s="1">
        <v>253</v>
      </c>
      <c r="W4" s="1">
        <v>17</v>
      </c>
      <c r="X4" s="1">
        <v>5</v>
      </c>
      <c r="Y4" s="6">
        <f t="shared" si="4"/>
        <v>8.695652173913043</v>
      </c>
      <c r="Z4" s="1">
        <v>420</v>
      </c>
      <c r="AA4" s="1">
        <v>36</v>
      </c>
      <c r="AB4" s="1">
        <v>4</v>
      </c>
      <c r="AC4" s="6">
        <f>((AA4+AB4)*100)/Z4</f>
        <v>9.523809523809524</v>
      </c>
      <c r="AD4" s="1">
        <v>12</v>
      </c>
      <c r="AE4" s="1">
        <f>I4+M4+Q4+U4+Y4+AC4</f>
        <v>55.84475986224721</v>
      </c>
    </row>
    <row r="5" spans="1:31" ht="15">
      <c r="A5" s="1" t="s">
        <v>25</v>
      </c>
      <c r="B5" s="1" t="s">
        <v>17</v>
      </c>
      <c r="C5" s="13">
        <v>3</v>
      </c>
      <c r="D5" s="1">
        <v>2</v>
      </c>
      <c r="E5" s="1" t="s">
        <v>26</v>
      </c>
      <c r="F5" s="1">
        <v>1355</v>
      </c>
      <c r="G5" s="1">
        <v>10</v>
      </c>
      <c r="H5" s="1">
        <v>185</v>
      </c>
      <c r="I5" s="6">
        <f t="shared" si="0"/>
        <v>14.391143911439114</v>
      </c>
      <c r="J5" s="1">
        <v>2913</v>
      </c>
      <c r="K5" s="1">
        <v>615</v>
      </c>
      <c r="L5" s="1">
        <v>250</v>
      </c>
      <c r="M5" s="6">
        <f t="shared" si="1"/>
        <v>29.694473051836596</v>
      </c>
      <c r="N5" s="1">
        <v>2279</v>
      </c>
      <c r="O5" s="1">
        <v>212</v>
      </c>
      <c r="P5" s="1">
        <v>213</v>
      </c>
      <c r="Q5" s="6">
        <f t="shared" si="2"/>
        <v>18.648530057042564</v>
      </c>
      <c r="R5" s="1">
        <v>2067</v>
      </c>
      <c r="S5" s="1">
        <v>99</v>
      </c>
      <c r="T5" s="1">
        <v>263</v>
      </c>
      <c r="U5" s="6">
        <f t="shared" si="3"/>
        <v>17.513304305757135</v>
      </c>
      <c r="V5" s="1">
        <v>508</v>
      </c>
      <c r="W5" s="1">
        <v>54</v>
      </c>
      <c r="X5" s="1">
        <v>30</v>
      </c>
      <c r="Y5" s="6">
        <f t="shared" si="4"/>
        <v>16.53543307086614</v>
      </c>
      <c r="Z5" s="1">
        <v>1757</v>
      </c>
      <c r="AA5" s="1">
        <v>124</v>
      </c>
      <c r="AB5" s="1">
        <v>94</v>
      </c>
      <c r="AC5" s="6">
        <f>((AA5+AB5)*100)/Z5</f>
        <v>12.40751280591918</v>
      </c>
      <c r="AD5" s="1">
        <v>12</v>
      </c>
      <c r="AE5" s="1">
        <f>I5+M5+Q5+U5+Y5+AC5</f>
        <v>109.19039720286072</v>
      </c>
    </row>
    <row r="6" spans="1:31" ht="15">
      <c r="A6" s="1" t="s">
        <v>48</v>
      </c>
      <c r="B6" s="1" t="s">
        <v>17</v>
      </c>
      <c r="C6" s="13">
        <v>4</v>
      </c>
      <c r="D6" s="1">
        <v>3</v>
      </c>
      <c r="E6" s="1" t="s">
        <v>49</v>
      </c>
      <c r="F6" s="1">
        <v>478</v>
      </c>
      <c r="G6" s="1">
        <v>11</v>
      </c>
      <c r="H6" s="1">
        <v>3</v>
      </c>
      <c r="I6" s="6">
        <f t="shared" si="0"/>
        <v>2.928870292887029</v>
      </c>
      <c r="J6" s="1">
        <v>2315</v>
      </c>
      <c r="K6" s="1">
        <v>34</v>
      </c>
      <c r="L6" s="1">
        <v>243</v>
      </c>
      <c r="M6" s="6">
        <f t="shared" si="1"/>
        <v>11.965442764578833</v>
      </c>
      <c r="N6" s="1">
        <v>337</v>
      </c>
      <c r="O6" s="1">
        <v>20</v>
      </c>
      <c r="P6" s="1">
        <v>24</v>
      </c>
      <c r="Q6" s="6">
        <f t="shared" si="2"/>
        <v>13.056379821958457</v>
      </c>
      <c r="R6" s="1">
        <v>3116</v>
      </c>
      <c r="S6" s="1">
        <v>298</v>
      </c>
      <c r="T6" s="1">
        <v>324</v>
      </c>
      <c r="U6" s="6">
        <f t="shared" si="3"/>
        <v>19.961489088575096</v>
      </c>
      <c r="V6" s="1">
        <v>3150</v>
      </c>
      <c r="W6" s="1">
        <v>9</v>
      </c>
      <c r="X6" s="1">
        <v>38</v>
      </c>
      <c r="Y6" s="6">
        <f t="shared" si="4"/>
        <v>1.492063492063492</v>
      </c>
      <c r="Z6" s="1"/>
      <c r="AA6" s="1"/>
      <c r="AB6" s="1"/>
      <c r="AC6" s="6"/>
      <c r="AD6" s="1">
        <v>10</v>
      </c>
      <c r="AE6" s="1">
        <f>I6+M6+Q6+U6+Y6+AC6</f>
        <v>49.40424546006291</v>
      </c>
    </row>
    <row r="7" spans="1:31" ht="15">
      <c r="A7" s="1" t="s">
        <v>101</v>
      </c>
      <c r="B7" s="1" t="s">
        <v>17</v>
      </c>
      <c r="C7" s="13">
        <v>5</v>
      </c>
      <c r="D7" s="1">
        <v>4</v>
      </c>
      <c r="E7" s="1" t="s">
        <v>102</v>
      </c>
      <c r="F7" s="1">
        <v>474</v>
      </c>
      <c r="G7" s="1">
        <v>5</v>
      </c>
      <c r="H7" s="1">
        <v>10</v>
      </c>
      <c r="I7" s="1">
        <f t="shared" si="0"/>
        <v>3.1645569620253164</v>
      </c>
      <c r="J7" s="1">
        <v>884</v>
      </c>
      <c r="K7" s="1">
        <v>134</v>
      </c>
      <c r="L7" s="1">
        <v>153</v>
      </c>
      <c r="M7" s="1">
        <f t="shared" si="1"/>
        <v>32.46606334841629</v>
      </c>
      <c r="N7" s="1">
        <v>337</v>
      </c>
      <c r="O7" s="1">
        <v>3</v>
      </c>
      <c r="P7" s="1">
        <v>9</v>
      </c>
      <c r="Q7" s="1">
        <f t="shared" si="2"/>
        <v>3.5608308605341246</v>
      </c>
      <c r="R7" s="1">
        <v>2686</v>
      </c>
      <c r="S7" s="1">
        <v>462</v>
      </c>
      <c r="T7" s="1">
        <v>369</v>
      </c>
      <c r="U7" s="1">
        <f t="shared" si="3"/>
        <v>30.938198064035742</v>
      </c>
      <c r="V7" s="1">
        <v>489</v>
      </c>
      <c r="W7" s="1">
        <v>5</v>
      </c>
      <c r="X7" s="1"/>
      <c r="Y7" s="6">
        <f t="shared" si="4"/>
        <v>1.0224948875255624</v>
      </c>
      <c r="Z7" s="1">
        <v>1792</v>
      </c>
      <c r="AA7" s="1">
        <v>8</v>
      </c>
      <c r="AB7" s="1"/>
      <c r="AC7" s="1">
        <f aca="true" t="shared" si="5" ref="AC7:AC14">((AA7+AB7)*100)/Z7</f>
        <v>0.44642857142857145</v>
      </c>
      <c r="AD7" s="1">
        <v>10</v>
      </c>
      <c r="AE7" s="1">
        <f>I7+M7+Q7+U7</f>
        <v>70.12964923501147</v>
      </c>
    </row>
    <row r="8" spans="1:31" ht="15">
      <c r="A8" s="1" t="s">
        <v>42</v>
      </c>
      <c r="B8" s="1" t="s">
        <v>17</v>
      </c>
      <c r="C8" s="13">
        <v>6</v>
      </c>
      <c r="D8" s="1">
        <v>5</v>
      </c>
      <c r="E8" s="1" t="s">
        <v>43</v>
      </c>
      <c r="F8" s="1">
        <v>5376</v>
      </c>
      <c r="G8" s="1">
        <v>1032</v>
      </c>
      <c r="H8" s="1">
        <v>239</v>
      </c>
      <c r="I8" s="6">
        <f t="shared" si="0"/>
        <v>23.642113095238095</v>
      </c>
      <c r="J8" s="1">
        <v>178</v>
      </c>
      <c r="K8" s="1">
        <v>3</v>
      </c>
      <c r="L8" s="1">
        <v>1</v>
      </c>
      <c r="M8" s="6">
        <f t="shared" si="1"/>
        <v>2.247191011235955</v>
      </c>
      <c r="N8" s="1">
        <v>193</v>
      </c>
      <c r="O8" s="1">
        <v>9</v>
      </c>
      <c r="P8" s="1">
        <v>38</v>
      </c>
      <c r="Q8" s="6">
        <f t="shared" si="2"/>
        <v>24.352331606217618</v>
      </c>
      <c r="R8" s="1">
        <v>208</v>
      </c>
      <c r="S8" s="1">
        <v>42</v>
      </c>
      <c r="T8" s="1">
        <v>40</v>
      </c>
      <c r="U8" s="6">
        <f t="shared" si="3"/>
        <v>39.42307692307692</v>
      </c>
      <c r="V8" s="1">
        <v>448</v>
      </c>
      <c r="W8" s="1"/>
      <c r="X8" s="1">
        <v>23</v>
      </c>
      <c r="Y8" s="6">
        <f t="shared" si="4"/>
        <v>5.133928571428571</v>
      </c>
      <c r="Z8" s="1">
        <v>621</v>
      </c>
      <c r="AA8" s="1">
        <v>34</v>
      </c>
      <c r="AB8" s="1"/>
      <c r="AC8" s="6">
        <f t="shared" si="5"/>
        <v>5.475040257648954</v>
      </c>
      <c r="AD8" s="1">
        <v>10</v>
      </c>
      <c r="AE8" s="1">
        <f>I8+M8+Q8+U8+Y8+AC8</f>
        <v>100.2736814648461</v>
      </c>
    </row>
    <row r="9" spans="1:31" ht="15">
      <c r="A9" s="1" t="s">
        <v>23</v>
      </c>
      <c r="B9" s="1" t="s">
        <v>17</v>
      </c>
      <c r="C9" s="13">
        <v>7</v>
      </c>
      <c r="D9" s="1">
        <v>6</v>
      </c>
      <c r="E9" s="1" t="s">
        <v>24</v>
      </c>
      <c r="F9" s="1">
        <v>478</v>
      </c>
      <c r="G9" s="1"/>
      <c r="H9" s="1">
        <v>73</v>
      </c>
      <c r="I9" s="6">
        <f t="shared" si="0"/>
        <v>15.271966527196653</v>
      </c>
      <c r="J9" s="1">
        <v>372</v>
      </c>
      <c r="K9" s="1">
        <v>10</v>
      </c>
      <c r="L9" s="1"/>
      <c r="M9" s="6">
        <f t="shared" si="1"/>
        <v>2.6881720430107525</v>
      </c>
      <c r="N9" s="1">
        <v>337</v>
      </c>
      <c r="O9" s="1">
        <v>47</v>
      </c>
      <c r="P9" s="1">
        <v>38</v>
      </c>
      <c r="Q9" s="6">
        <f t="shared" si="2"/>
        <v>25.222551928783382</v>
      </c>
      <c r="R9" s="1">
        <v>1617</v>
      </c>
      <c r="S9" s="1">
        <v>344</v>
      </c>
      <c r="T9" s="1">
        <v>43</v>
      </c>
      <c r="U9" s="6">
        <f t="shared" si="3"/>
        <v>23.93320964749536</v>
      </c>
      <c r="V9" s="1">
        <v>349</v>
      </c>
      <c r="W9" s="1">
        <v>31</v>
      </c>
      <c r="X9" s="1">
        <v>13</v>
      </c>
      <c r="Y9" s="6">
        <f t="shared" si="4"/>
        <v>12.607449856733524</v>
      </c>
      <c r="Z9" s="1">
        <v>613</v>
      </c>
      <c r="AA9" s="1">
        <v>148</v>
      </c>
      <c r="AB9" s="1">
        <v>4</v>
      </c>
      <c r="AC9" s="6">
        <f t="shared" si="5"/>
        <v>24.796084828711255</v>
      </c>
      <c r="AD9" s="1">
        <v>10</v>
      </c>
      <c r="AE9" s="1">
        <f>I9+M9+Q9+U9+Y9+AC9</f>
        <v>104.51943483193094</v>
      </c>
    </row>
    <row r="10" spans="1:31" ht="15">
      <c r="A10" s="1" t="s">
        <v>36</v>
      </c>
      <c r="B10" s="1" t="s">
        <v>17</v>
      </c>
      <c r="C10" s="13">
        <v>8</v>
      </c>
      <c r="D10" s="1"/>
      <c r="E10" s="1" t="s">
        <v>37</v>
      </c>
      <c r="F10" s="1">
        <v>1293</v>
      </c>
      <c r="G10" s="1">
        <v>41</v>
      </c>
      <c r="H10" s="1">
        <v>177</v>
      </c>
      <c r="I10" s="6">
        <f t="shared" si="0"/>
        <v>16.8600154679041</v>
      </c>
      <c r="J10" s="1">
        <v>1209</v>
      </c>
      <c r="K10" s="1">
        <v>247</v>
      </c>
      <c r="L10" s="1">
        <v>292</v>
      </c>
      <c r="M10" s="6">
        <f t="shared" si="1"/>
        <v>44.5822994210091</v>
      </c>
      <c r="N10" s="1">
        <v>1077</v>
      </c>
      <c r="O10" s="1">
        <v>184</v>
      </c>
      <c r="P10" s="1">
        <v>217</v>
      </c>
      <c r="Q10" s="6">
        <f t="shared" si="2"/>
        <v>37.2330547818013</v>
      </c>
      <c r="R10" s="1">
        <v>225</v>
      </c>
      <c r="S10" s="1">
        <v>55</v>
      </c>
      <c r="T10" s="1">
        <v>2</v>
      </c>
      <c r="U10" s="6">
        <f t="shared" si="3"/>
        <v>25.333333333333332</v>
      </c>
      <c r="V10" s="1">
        <v>693</v>
      </c>
      <c r="W10" s="1">
        <v>5</v>
      </c>
      <c r="X10" s="1"/>
      <c r="Y10" s="6">
        <f t="shared" si="4"/>
        <v>0.7215007215007215</v>
      </c>
      <c r="Z10" s="1">
        <v>2327</v>
      </c>
      <c r="AA10" s="1">
        <v>157</v>
      </c>
      <c r="AB10" s="1"/>
      <c r="AC10" s="6">
        <f t="shared" si="5"/>
        <v>6.746884400515685</v>
      </c>
      <c r="AD10" s="1">
        <v>10</v>
      </c>
      <c r="AE10" s="1">
        <f>I10+M10+Q10+U10+Y10+AC10</f>
        <v>131.47708812606425</v>
      </c>
    </row>
    <row r="11" spans="1:31" ht="15">
      <c r="A11" s="1" t="s">
        <v>99</v>
      </c>
      <c r="B11" s="1" t="s">
        <v>17</v>
      </c>
      <c r="C11" s="13">
        <v>9</v>
      </c>
      <c r="D11" s="1"/>
      <c r="E11" s="1" t="s">
        <v>100</v>
      </c>
      <c r="F11" s="1">
        <v>5376</v>
      </c>
      <c r="G11" s="1">
        <v>464</v>
      </c>
      <c r="H11" s="1">
        <v>720</v>
      </c>
      <c r="I11" s="6">
        <f t="shared" si="0"/>
        <v>22.023809523809526</v>
      </c>
      <c r="J11" s="1">
        <v>2273</v>
      </c>
      <c r="K11" s="1">
        <v>65</v>
      </c>
      <c r="L11" s="1"/>
      <c r="M11" s="6">
        <f t="shared" si="1"/>
        <v>2.8596568411790586</v>
      </c>
      <c r="N11" s="1">
        <v>621</v>
      </c>
      <c r="O11" s="1"/>
      <c r="P11" s="1">
        <v>13</v>
      </c>
      <c r="Q11" s="6">
        <f t="shared" si="2"/>
        <v>2.0933977455716586</v>
      </c>
      <c r="R11" s="1">
        <v>1280</v>
      </c>
      <c r="S11" s="1"/>
      <c r="T11" s="1">
        <v>3</v>
      </c>
      <c r="U11" s="6">
        <f t="shared" si="3"/>
        <v>0.234375</v>
      </c>
      <c r="V11" s="1">
        <v>1496</v>
      </c>
      <c r="W11" s="1">
        <v>147</v>
      </c>
      <c r="X11" s="1">
        <v>111</v>
      </c>
      <c r="Y11" s="6">
        <f t="shared" si="4"/>
        <v>17.245989304812834</v>
      </c>
      <c r="Z11" s="1">
        <v>950</v>
      </c>
      <c r="AA11" s="1">
        <v>34</v>
      </c>
      <c r="AB11" s="1">
        <v>114</v>
      </c>
      <c r="AC11" s="6">
        <f t="shared" si="5"/>
        <v>15.578947368421053</v>
      </c>
      <c r="AD11" s="1">
        <v>9</v>
      </c>
      <c r="AE11" s="6">
        <f>I11+M11+Q11+U11+AC11+Y11</f>
        <v>60.036175783794135</v>
      </c>
    </row>
    <row r="12" spans="1:31" ht="15">
      <c r="A12" s="1" t="s">
        <v>41</v>
      </c>
      <c r="B12" s="1" t="s">
        <v>15</v>
      </c>
      <c r="C12" s="13">
        <v>10</v>
      </c>
      <c r="D12" s="1">
        <v>2</v>
      </c>
      <c r="E12" s="1" t="s">
        <v>40</v>
      </c>
      <c r="F12" s="1">
        <v>1761</v>
      </c>
      <c r="G12" s="1">
        <v>61</v>
      </c>
      <c r="H12" s="1">
        <v>99</v>
      </c>
      <c r="I12" s="6">
        <f t="shared" si="0"/>
        <v>9.085746734809767</v>
      </c>
      <c r="J12" s="1">
        <v>1453</v>
      </c>
      <c r="K12" s="1">
        <v>356</v>
      </c>
      <c r="L12" s="1">
        <v>180</v>
      </c>
      <c r="M12" s="6">
        <f t="shared" si="1"/>
        <v>36.88919476944253</v>
      </c>
      <c r="N12" s="1">
        <v>2188</v>
      </c>
      <c r="O12" s="1">
        <v>267</v>
      </c>
      <c r="P12" s="1">
        <v>228</v>
      </c>
      <c r="Q12" s="6">
        <f t="shared" si="2"/>
        <v>22.62340036563071</v>
      </c>
      <c r="R12" s="1">
        <v>621</v>
      </c>
      <c r="S12" s="1"/>
      <c r="T12" s="1">
        <v>67</v>
      </c>
      <c r="U12" s="6">
        <f t="shared" si="3"/>
        <v>10.789049919484702</v>
      </c>
      <c r="V12" s="1">
        <v>498</v>
      </c>
      <c r="W12" s="1">
        <v>65</v>
      </c>
      <c r="X12" s="1"/>
      <c r="Y12" s="6">
        <f t="shared" si="4"/>
        <v>13.052208835341366</v>
      </c>
      <c r="Z12" s="1">
        <v>951</v>
      </c>
      <c r="AA12" s="1"/>
      <c r="AB12" s="1">
        <v>26</v>
      </c>
      <c r="AC12" s="6">
        <f t="shared" si="5"/>
        <v>2.7339642481598316</v>
      </c>
      <c r="AD12" s="1">
        <v>9</v>
      </c>
      <c r="AE12" s="1">
        <f>I12+M12+Q12+U12+Y12+AC12</f>
        <v>95.17356487286891</v>
      </c>
    </row>
    <row r="13" spans="1:31" ht="15">
      <c r="A13" s="1" t="s">
        <v>69</v>
      </c>
      <c r="B13" s="1" t="s">
        <v>17</v>
      </c>
      <c r="C13" s="13">
        <v>11</v>
      </c>
      <c r="D13" s="1"/>
      <c r="E13" s="1" t="s">
        <v>70</v>
      </c>
      <c r="F13" s="1">
        <v>2913</v>
      </c>
      <c r="G13" s="1"/>
      <c r="H13" s="1">
        <v>179</v>
      </c>
      <c r="I13" s="6">
        <f t="shared" si="0"/>
        <v>6.1448678338482665</v>
      </c>
      <c r="J13" s="1">
        <v>200</v>
      </c>
      <c r="K13" s="1">
        <v>37</v>
      </c>
      <c r="L13" s="1">
        <v>47</v>
      </c>
      <c r="M13" s="6">
        <f t="shared" si="1"/>
        <v>42</v>
      </c>
      <c r="N13" s="1">
        <v>2067</v>
      </c>
      <c r="O13" s="1">
        <v>95</v>
      </c>
      <c r="P13" s="1">
        <v>166</v>
      </c>
      <c r="Q13" s="6">
        <f t="shared" si="2"/>
        <v>12.62699564586357</v>
      </c>
      <c r="R13" s="1">
        <v>508</v>
      </c>
      <c r="S13" s="1"/>
      <c r="T13" s="1">
        <v>18</v>
      </c>
      <c r="U13" s="6">
        <f t="shared" si="3"/>
        <v>3.543307086614173</v>
      </c>
      <c r="V13" s="1">
        <v>1757</v>
      </c>
      <c r="W13" s="1">
        <v>258</v>
      </c>
      <c r="X13" s="1">
        <v>14</v>
      </c>
      <c r="Y13" s="6">
        <f t="shared" si="4"/>
        <v>15.480933409220262</v>
      </c>
      <c r="Z13" s="1">
        <v>950</v>
      </c>
      <c r="AA13" s="1">
        <v>163</v>
      </c>
      <c r="AB13" s="1"/>
      <c r="AC13" s="6">
        <f t="shared" si="5"/>
        <v>17.157894736842106</v>
      </c>
      <c r="AD13" s="1">
        <v>9</v>
      </c>
      <c r="AE13" s="1">
        <f>I13+M13+Q13+U13+Y13+AC13</f>
        <v>96.95399871238838</v>
      </c>
    </row>
    <row r="14" spans="1:31" ht="15">
      <c r="A14" s="1" t="s">
        <v>52</v>
      </c>
      <c r="B14" s="1" t="s">
        <v>17</v>
      </c>
      <c r="C14" s="13">
        <v>12</v>
      </c>
      <c r="D14" s="1"/>
      <c r="E14" s="1" t="s">
        <v>53</v>
      </c>
      <c r="F14" s="1">
        <v>450</v>
      </c>
      <c r="G14" s="1">
        <v>89</v>
      </c>
      <c r="H14" s="1"/>
      <c r="I14" s="6">
        <f t="shared" si="0"/>
        <v>19.77777777777778</v>
      </c>
      <c r="J14" s="1">
        <v>2913</v>
      </c>
      <c r="K14" s="1">
        <v>625</v>
      </c>
      <c r="L14" s="1">
        <v>681</v>
      </c>
      <c r="M14" s="6">
        <f t="shared" si="1"/>
        <v>44.83350497768623</v>
      </c>
      <c r="N14" s="1">
        <v>2067</v>
      </c>
      <c r="O14" s="1">
        <v>88</v>
      </c>
      <c r="P14" s="1">
        <v>127</v>
      </c>
      <c r="Q14" s="6">
        <f t="shared" si="2"/>
        <v>10.401548137397194</v>
      </c>
      <c r="R14" s="1">
        <v>1095</v>
      </c>
      <c r="S14" s="1">
        <v>119</v>
      </c>
      <c r="T14" s="1"/>
      <c r="U14" s="6">
        <f t="shared" si="3"/>
        <v>10.867579908675799</v>
      </c>
      <c r="V14" s="1">
        <v>950</v>
      </c>
      <c r="W14" s="1">
        <v>10</v>
      </c>
      <c r="X14" s="1"/>
      <c r="Y14" s="6">
        <f t="shared" si="4"/>
        <v>1.0526315789473684</v>
      </c>
      <c r="Z14" s="1">
        <v>448</v>
      </c>
      <c r="AA14" s="1">
        <v>1</v>
      </c>
      <c r="AB14" s="1"/>
      <c r="AC14" s="6">
        <f t="shared" si="5"/>
        <v>0.22321428571428573</v>
      </c>
      <c r="AD14" s="1">
        <v>8</v>
      </c>
      <c r="AE14" s="1">
        <f>I14+M14+Q14+U14+Y14+AC14</f>
        <v>87.15625666619866</v>
      </c>
    </row>
    <row r="15" spans="1:31" ht="15">
      <c r="A15" s="1" t="s">
        <v>66</v>
      </c>
      <c r="B15" s="1" t="s">
        <v>17</v>
      </c>
      <c r="C15" s="13"/>
      <c r="D15" s="1"/>
      <c r="E15" s="1" t="s">
        <v>67</v>
      </c>
      <c r="F15" s="1">
        <v>2315</v>
      </c>
      <c r="G15" s="1">
        <v>20</v>
      </c>
      <c r="H15" s="1">
        <v>344</v>
      </c>
      <c r="I15" s="6">
        <f t="shared" si="0"/>
        <v>15.72354211663067</v>
      </c>
      <c r="J15" s="1">
        <v>209</v>
      </c>
      <c r="K15" s="1">
        <v>11</v>
      </c>
      <c r="L15" s="1">
        <v>18</v>
      </c>
      <c r="M15" s="6">
        <f t="shared" si="1"/>
        <v>13.875598086124402</v>
      </c>
      <c r="N15" s="1">
        <v>1762</v>
      </c>
      <c r="O15" s="1">
        <v>27</v>
      </c>
      <c r="P15" s="1"/>
      <c r="Q15" s="6">
        <f t="shared" si="2"/>
        <v>1.532349602724177</v>
      </c>
      <c r="R15" s="1">
        <v>478</v>
      </c>
      <c r="S15" s="1">
        <v>99</v>
      </c>
      <c r="T15" s="1"/>
      <c r="U15" s="6">
        <f t="shared" si="3"/>
        <v>20.711297071129707</v>
      </c>
      <c r="V15" s="1">
        <v>508</v>
      </c>
      <c r="W15" s="1"/>
      <c r="X15" s="1">
        <v>104</v>
      </c>
      <c r="Y15" s="6">
        <f t="shared" si="4"/>
        <v>20.47244094488189</v>
      </c>
      <c r="Z15" s="1"/>
      <c r="AA15" s="1"/>
      <c r="AB15" s="1"/>
      <c r="AC15" s="6"/>
      <c r="AD15" s="1">
        <v>7</v>
      </c>
      <c r="AE15" s="1">
        <f>I15+M15+Q15+U15+Y15+AC15</f>
        <v>72.31522782149085</v>
      </c>
    </row>
    <row r="16" spans="1:31" ht="15">
      <c r="A16" s="1" t="s">
        <v>16</v>
      </c>
      <c r="B16" s="1" t="s">
        <v>17</v>
      </c>
      <c r="C16" s="13"/>
      <c r="D16" s="1"/>
      <c r="E16" s="1" t="s">
        <v>18</v>
      </c>
      <c r="F16" s="1">
        <v>243</v>
      </c>
      <c r="G16" s="1">
        <v>14</v>
      </c>
      <c r="H16" s="1"/>
      <c r="I16" s="6">
        <f t="shared" si="0"/>
        <v>5.761316872427984</v>
      </c>
      <c r="J16" s="1">
        <v>1844</v>
      </c>
      <c r="K16" s="1">
        <v>57</v>
      </c>
      <c r="L16" s="1"/>
      <c r="M16" s="6">
        <f t="shared" si="1"/>
        <v>3.0911062906724514</v>
      </c>
      <c r="N16" s="1">
        <v>714</v>
      </c>
      <c r="O16" s="1">
        <v>31</v>
      </c>
      <c r="P16" s="1"/>
      <c r="Q16" s="6">
        <f t="shared" si="2"/>
        <v>4.341736694677871</v>
      </c>
      <c r="R16" s="1">
        <v>653</v>
      </c>
      <c r="S16" s="1">
        <v>24</v>
      </c>
      <c r="T16" s="1"/>
      <c r="U16" s="6">
        <f t="shared" si="3"/>
        <v>3.6753445635528332</v>
      </c>
      <c r="V16" s="1">
        <v>1077</v>
      </c>
      <c r="W16" s="1">
        <v>27</v>
      </c>
      <c r="X16" s="1"/>
      <c r="Y16" s="6">
        <f t="shared" si="4"/>
        <v>2.5069637883008355</v>
      </c>
      <c r="Z16" s="1">
        <v>460</v>
      </c>
      <c r="AA16" s="1">
        <v>22</v>
      </c>
      <c r="AB16" s="1"/>
      <c r="AC16" s="6">
        <f>AA16+AB16*100/Z16</f>
        <v>22</v>
      </c>
      <c r="AD16" s="1">
        <v>6</v>
      </c>
      <c r="AE16" s="1">
        <f>I16+M16+Q16+U16+Y16+AC16</f>
        <v>41.37646820963198</v>
      </c>
    </row>
    <row r="17" spans="1:31" ht="15">
      <c r="A17" s="1" t="s">
        <v>27</v>
      </c>
      <c r="B17" s="1" t="s">
        <v>17</v>
      </c>
      <c r="C17" s="13"/>
      <c r="D17" s="1"/>
      <c r="E17" s="1" t="s">
        <v>28</v>
      </c>
      <c r="F17" s="1">
        <v>474</v>
      </c>
      <c r="G17" s="1">
        <v>63</v>
      </c>
      <c r="H17" s="1">
        <v>115</v>
      </c>
      <c r="I17" s="6">
        <f t="shared" si="0"/>
        <v>37.552742616033754</v>
      </c>
      <c r="J17" s="1">
        <v>337</v>
      </c>
      <c r="K17" s="1">
        <v>37</v>
      </c>
      <c r="L17" s="1"/>
      <c r="M17" s="6">
        <f t="shared" si="1"/>
        <v>10.979228486646884</v>
      </c>
      <c r="N17" s="1">
        <v>1209</v>
      </c>
      <c r="O17" s="1">
        <v>96</v>
      </c>
      <c r="P17" s="1"/>
      <c r="Q17" s="6">
        <f t="shared" si="2"/>
        <v>7.94044665012407</v>
      </c>
      <c r="R17" s="1">
        <v>478</v>
      </c>
      <c r="S17" s="1">
        <v>47</v>
      </c>
      <c r="T17" s="1"/>
      <c r="U17" s="6">
        <f t="shared" si="3"/>
        <v>9.832635983263598</v>
      </c>
      <c r="V17" s="1">
        <v>865</v>
      </c>
      <c r="W17" s="1"/>
      <c r="X17" s="1">
        <v>205</v>
      </c>
      <c r="Y17" s="6">
        <f t="shared" si="4"/>
        <v>23.69942196531792</v>
      </c>
      <c r="Z17" s="1"/>
      <c r="AA17" s="1"/>
      <c r="AB17" s="1"/>
      <c r="AC17" s="6"/>
      <c r="AD17" s="1">
        <v>6</v>
      </c>
      <c r="AE17" s="1">
        <f>I17+M17+Q17+U17+Y17</f>
        <v>90.00447570138623</v>
      </c>
    </row>
    <row r="18" spans="1:31" ht="15">
      <c r="A18" s="1" t="s">
        <v>30</v>
      </c>
      <c r="B18" s="1" t="s">
        <v>17</v>
      </c>
      <c r="C18" s="13"/>
      <c r="D18" s="1"/>
      <c r="E18" s="1" t="s">
        <v>31</v>
      </c>
      <c r="F18" s="1">
        <v>474</v>
      </c>
      <c r="G18" s="1">
        <v>1</v>
      </c>
      <c r="H18" s="1">
        <v>99</v>
      </c>
      <c r="I18" s="6">
        <f t="shared" si="0"/>
        <v>21.09704641350211</v>
      </c>
      <c r="J18" s="1">
        <v>372</v>
      </c>
      <c r="K18" s="1"/>
      <c r="L18" s="1">
        <v>26</v>
      </c>
      <c r="M18" s="6">
        <f t="shared" si="1"/>
        <v>6.989247311827957</v>
      </c>
      <c r="N18" s="1">
        <v>337</v>
      </c>
      <c r="O18" s="1">
        <v>18</v>
      </c>
      <c r="P18" s="1"/>
      <c r="Q18" s="6">
        <f t="shared" si="2"/>
        <v>5.341246290801187</v>
      </c>
      <c r="R18" s="1">
        <v>1762</v>
      </c>
      <c r="S18" s="1"/>
      <c r="T18" s="1">
        <v>91</v>
      </c>
      <c r="U18" s="6">
        <f t="shared" si="3"/>
        <v>5.164585698070375</v>
      </c>
      <c r="V18" s="1"/>
      <c r="W18" s="1"/>
      <c r="X18" s="1"/>
      <c r="Y18" s="6"/>
      <c r="Z18" s="1"/>
      <c r="AA18" s="1"/>
      <c r="AB18" s="1"/>
      <c r="AC18" s="6"/>
      <c r="AD18" s="1">
        <v>5</v>
      </c>
      <c r="AE18" s="1">
        <f>I18+M18+Q18+U18</f>
        <v>38.59212571420163</v>
      </c>
    </row>
    <row r="19" spans="1:31" ht="15">
      <c r="A19" s="1" t="s">
        <v>46</v>
      </c>
      <c r="B19" s="1" t="s">
        <v>17</v>
      </c>
      <c r="C19" s="13"/>
      <c r="D19" s="1"/>
      <c r="E19" s="1" t="s">
        <v>47</v>
      </c>
      <c r="F19" s="1">
        <v>157</v>
      </c>
      <c r="G19" s="1">
        <v>30</v>
      </c>
      <c r="H19" s="1"/>
      <c r="I19" s="6">
        <f t="shared" si="0"/>
        <v>19.10828025477707</v>
      </c>
      <c r="J19" s="1">
        <v>508</v>
      </c>
      <c r="K19" s="1">
        <v>55</v>
      </c>
      <c r="L19" s="1"/>
      <c r="M19" s="6">
        <f t="shared" si="1"/>
        <v>10.826771653543307</v>
      </c>
      <c r="N19" s="1">
        <v>253</v>
      </c>
      <c r="O19" s="1">
        <v>15</v>
      </c>
      <c r="P19" s="1"/>
      <c r="Q19" s="6">
        <f t="shared" si="2"/>
        <v>5.928853754940712</v>
      </c>
      <c r="R19" s="1">
        <v>794</v>
      </c>
      <c r="S19" s="1"/>
      <c r="T19" s="1">
        <v>22</v>
      </c>
      <c r="U19" s="6">
        <f t="shared" si="3"/>
        <v>2.770780856423174</v>
      </c>
      <c r="V19" s="1">
        <v>685</v>
      </c>
      <c r="W19" s="1"/>
      <c r="X19" s="1">
        <v>4</v>
      </c>
      <c r="Y19" s="6">
        <f>((W19+X19)*100)/V19</f>
        <v>0.583941605839416</v>
      </c>
      <c r="Z19" s="1"/>
      <c r="AA19" s="1"/>
      <c r="AB19" s="1"/>
      <c r="AC19" s="6"/>
      <c r="AD19" s="1">
        <v>5</v>
      </c>
      <c r="AE19" s="1">
        <f>I19+M19+Q19+U19+Y19+AC19</f>
        <v>39.21862812552368</v>
      </c>
    </row>
    <row r="20" spans="1:31" ht="15">
      <c r="A20" s="1" t="s">
        <v>13</v>
      </c>
      <c r="B20" s="1" t="s">
        <v>15</v>
      </c>
      <c r="C20" s="13"/>
      <c r="D20" s="1">
        <v>3</v>
      </c>
      <c r="E20" s="1" t="s">
        <v>14</v>
      </c>
      <c r="F20" s="1">
        <v>2277</v>
      </c>
      <c r="G20" s="1">
        <v>65</v>
      </c>
      <c r="H20" s="1"/>
      <c r="I20" s="6">
        <f t="shared" si="0"/>
        <v>2.854633289415898</v>
      </c>
      <c r="J20" s="1">
        <v>1360</v>
      </c>
      <c r="K20" s="1">
        <v>125</v>
      </c>
      <c r="L20" s="1"/>
      <c r="M20" s="6">
        <f t="shared" si="1"/>
        <v>9.191176470588236</v>
      </c>
      <c r="N20" s="1">
        <v>2279</v>
      </c>
      <c r="O20" s="1">
        <v>444</v>
      </c>
      <c r="P20" s="1"/>
      <c r="Q20" s="6">
        <f t="shared" si="2"/>
        <v>19.482229047827996</v>
      </c>
      <c r="R20" s="1">
        <v>2067</v>
      </c>
      <c r="S20" s="1"/>
      <c r="T20" s="1">
        <v>308</v>
      </c>
      <c r="U20" s="6">
        <f t="shared" si="3"/>
        <v>14.90082244799226</v>
      </c>
      <c r="V20" s="1">
        <v>2188</v>
      </c>
      <c r="W20" s="1">
        <v>408</v>
      </c>
      <c r="X20" s="1"/>
      <c r="Y20" s="6">
        <f>((W20+X20)*100)/V20</f>
        <v>18.647166361974406</v>
      </c>
      <c r="Z20" s="1"/>
      <c r="AA20" s="1"/>
      <c r="AB20" s="1"/>
      <c r="AC20" s="6"/>
      <c r="AD20" s="1">
        <v>5</v>
      </c>
      <c r="AE20" s="1">
        <f>I20+M20+Q20+U20+Y20+AC20</f>
        <v>65.07602761779879</v>
      </c>
    </row>
    <row r="21" spans="1:31" ht="15">
      <c r="A21" s="1" t="s">
        <v>38</v>
      </c>
      <c r="B21" s="1" t="s">
        <v>17</v>
      </c>
      <c r="C21" s="13"/>
      <c r="D21" s="1"/>
      <c r="E21" s="1" t="s">
        <v>24</v>
      </c>
      <c r="F21" s="1">
        <v>478</v>
      </c>
      <c r="G21" s="1">
        <v>40</v>
      </c>
      <c r="H21" s="1"/>
      <c r="I21" s="6">
        <f t="shared" si="0"/>
        <v>8.368200836820083</v>
      </c>
      <c r="J21" s="1">
        <v>12197</v>
      </c>
      <c r="K21" s="1">
        <v>32</v>
      </c>
      <c r="L21" s="1"/>
      <c r="M21" s="6">
        <f t="shared" si="1"/>
        <v>0.2623595966221202</v>
      </c>
      <c r="N21" s="1">
        <v>291</v>
      </c>
      <c r="O21" s="1">
        <v>10</v>
      </c>
      <c r="P21" s="1"/>
      <c r="Q21" s="6">
        <f t="shared" si="2"/>
        <v>3.4364261168384878</v>
      </c>
      <c r="R21" s="1">
        <v>209</v>
      </c>
      <c r="S21" s="1">
        <v>4</v>
      </c>
      <c r="T21" s="1"/>
      <c r="U21" s="6">
        <f t="shared" si="3"/>
        <v>1.9138755980861244</v>
      </c>
      <c r="V21" s="1"/>
      <c r="W21" s="1"/>
      <c r="X21" s="1"/>
      <c r="Y21" s="6"/>
      <c r="Z21" s="1"/>
      <c r="AA21" s="1"/>
      <c r="AB21" s="1"/>
      <c r="AC21" s="6"/>
      <c r="AD21" s="1">
        <v>4</v>
      </c>
      <c r="AE21" s="1">
        <f>I21+M21+Q21+U21</f>
        <v>13.980862148366816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26.7109375" style="0" customWidth="1"/>
    <col min="2" max="2" width="6.421875" style="0" customWidth="1"/>
    <col min="3" max="3" width="5.140625" style="2" customWidth="1"/>
    <col min="4" max="4" width="5.00390625" style="0" customWidth="1"/>
    <col min="5" max="5" width="15.28125" style="0" customWidth="1"/>
    <col min="6" max="6" width="7.140625" style="0" hidden="1" customWidth="1"/>
    <col min="7" max="7" width="5.57421875" style="0" hidden="1" customWidth="1"/>
    <col min="8" max="8" width="5.8515625" style="0" hidden="1" customWidth="1"/>
    <col min="9" max="9" width="8.140625" style="0" hidden="1" customWidth="1"/>
    <col min="10" max="10" width="5.00390625" style="0" hidden="1" customWidth="1"/>
    <col min="11" max="11" width="4.00390625" style="0" hidden="1" customWidth="1"/>
    <col min="12" max="12" width="4.140625" style="0" hidden="1" customWidth="1"/>
    <col min="13" max="13" width="7.28125" style="0" hidden="1" customWidth="1"/>
    <col min="14" max="14" width="5.140625" style="0" hidden="1" customWidth="1"/>
    <col min="15" max="15" width="4.57421875" style="0" hidden="1" customWidth="1"/>
    <col min="16" max="16" width="4.00390625" style="0" hidden="1" customWidth="1"/>
    <col min="17" max="17" width="6.7109375" style="0" hidden="1" customWidth="1"/>
    <col min="18" max="18" width="5.28125" style="0" hidden="1" customWidth="1"/>
    <col min="19" max="19" width="4.421875" style="0" hidden="1" customWidth="1"/>
    <col min="20" max="20" width="3.7109375" style="0" hidden="1" customWidth="1"/>
    <col min="21" max="21" width="6.421875" style="0" hidden="1" customWidth="1"/>
    <col min="22" max="22" width="3.140625" style="0" customWidth="1"/>
    <col min="23" max="23" width="9.421875" style="0" customWidth="1"/>
  </cols>
  <sheetData>
    <row r="1" spans="1:23" ht="15">
      <c r="A1" t="s">
        <v>97</v>
      </c>
      <c r="V1" t="s">
        <v>91</v>
      </c>
      <c r="W1" t="s">
        <v>8</v>
      </c>
    </row>
    <row r="2" spans="1:23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 t="s">
        <v>2</v>
      </c>
      <c r="O2" s="1">
        <v>1</v>
      </c>
      <c r="P2" s="1">
        <v>2</v>
      </c>
      <c r="Q2" s="1" t="s">
        <v>5</v>
      </c>
      <c r="R2" s="1" t="s">
        <v>2</v>
      </c>
      <c r="S2" s="1">
        <v>1</v>
      </c>
      <c r="T2" s="1">
        <v>2</v>
      </c>
      <c r="U2" s="1" t="s">
        <v>6</v>
      </c>
      <c r="V2" s="1"/>
      <c r="W2" s="1"/>
    </row>
    <row r="3" spans="1:23" ht="15">
      <c r="A3" s="1"/>
      <c r="B3" s="1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 t="s">
        <v>13</v>
      </c>
      <c r="B4" s="1" t="s">
        <v>15</v>
      </c>
      <c r="C4" s="13">
        <v>1</v>
      </c>
      <c r="D4" s="13">
        <v>1</v>
      </c>
      <c r="E4" s="1" t="s">
        <v>14</v>
      </c>
      <c r="F4" s="1">
        <v>2627</v>
      </c>
      <c r="G4" s="1">
        <v>66</v>
      </c>
      <c r="H4" s="1">
        <v>19</v>
      </c>
      <c r="I4" s="6">
        <f>((G4+H4)*100)/F4</f>
        <v>3.2356299961933765</v>
      </c>
      <c r="J4" s="1">
        <v>1587</v>
      </c>
      <c r="K4" s="1">
        <v>1</v>
      </c>
      <c r="L4" s="1">
        <v>31</v>
      </c>
      <c r="M4" s="6">
        <f>((K4+L4)*100)/J4</f>
        <v>2.0163831127914302</v>
      </c>
      <c r="N4" s="1">
        <v>2525</v>
      </c>
      <c r="O4" s="1">
        <v>151</v>
      </c>
      <c r="P4" s="1">
        <v>58</v>
      </c>
      <c r="Q4" s="6">
        <f>((O4+P4)*100)/N4</f>
        <v>8.277227722772277</v>
      </c>
      <c r="R4" s="1">
        <v>883</v>
      </c>
      <c r="S4" s="1">
        <v>19</v>
      </c>
      <c r="T4" s="1">
        <v>5</v>
      </c>
      <c r="U4" s="6">
        <f>((S4+T4)*100)/R4</f>
        <v>2.7180067950169877</v>
      </c>
      <c r="V4" s="1">
        <v>8</v>
      </c>
      <c r="W4" s="6">
        <f>I4+M4+Q4+U4</f>
        <v>16.247247626774072</v>
      </c>
    </row>
    <row r="5" spans="1:23" ht="15">
      <c r="A5" s="1" t="s">
        <v>42</v>
      </c>
      <c r="B5" s="1" t="s">
        <v>17</v>
      </c>
      <c r="C5" s="13">
        <v>2</v>
      </c>
      <c r="D5" s="13">
        <v>1</v>
      </c>
      <c r="E5" s="1" t="s">
        <v>43</v>
      </c>
      <c r="F5" s="1">
        <v>943</v>
      </c>
      <c r="G5" s="1">
        <v>30</v>
      </c>
      <c r="H5" s="1">
        <v>145</v>
      </c>
      <c r="I5" s="6">
        <f aca="true" t="shared" si="0" ref="I5:I22">((G5+H5)*100)/F5</f>
        <v>18.55779427359491</v>
      </c>
      <c r="J5" s="1">
        <v>1335</v>
      </c>
      <c r="K5" s="1">
        <v>23</v>
      </c>
      <c r="L5" s="1">
        <v>15</v>
      </c>
      <c r="M5" s="6">
        <f aca="true" t="shared" si="1" ref="M5:M14">((K5+L5)*100)/J5</f>
        <v>2.846441947565543</v>
      </c>
      <c r="N5" s="1">
        <v>822</v>
      </c>
      <c r="O5" s="1">
        <v>104</v>
      </c>
      <c r="P5" s="1">
        <v>22</v>
      </c>
      <c r="Q5" s="6">
        <f aca="true" t="shared" si="2" ref="Q5:Q21">((O5+P5)*100)/N5</f>
        <v>15.328467153284672</v>
      </c>
      <c r="R5" s="1">
        <v>251</v>
      </c>
      <c r="S5" s="1">
        <v>10</v>
      </c>
      <c r="T5" s="1">
        <v>18</v>
      </c>
      <c r="U5" s="6">
        <f aca="true" t="shared" si="3" ref="U5:U21">((S5+T5)*100)/R5</f>
        <v>11.155378486055778</v>
      </c>
      <c r="V5" s="1">
        <v>8</v>
      </c>
      <c r="W5" s="6">
        <f aca="true" t="shared" si="4" ref="W5:W22">I5+M5+Q5+U5</f>
        <v>47.888081860500904</v>
      </c>
    </row>
    <row r="6" spans="1:23" ht="15">
      <c r="A6" s="1" t="s">
        <v>66</v>
      </c>
      <c r="B6" s="1" t="s">
        <v>17</v>
      </c>
      <c r="C6" s="13">
        <v>3</v>
      </c>
      <c r="D6" s="1">
        <v>2</v>
      </c>
      <c r="E6" s="1" t="s">
        <v>67</v>
      </c>
      <c r="F6" s="1">
        <v>312</v>
      </c>
      <c r="G6" s="1">
        <v>29</v>
      </c>
      <c r="H6" s="1">
        <v>46</v>
      </c>
      <c r="I6" s="6">
        <f t="shared" si="0"/>
        <v>24.03846153846154</v>
      </c>
      <c r="J6" s="1">
        <v>2104</v>
      </c>
      <c r="K6" s="1">
        <v>64</v>
      </c>
      <c r="L6" s="1">
        <v>4</v>
      </c>
      <c r="M6" s="6">
        <f t="shared" si="1"/>
        <v>3.2319391634980987</v>
      </c>
      <c r="N6" s="1">
        <v>443</v>
      </c>
      <c r="O6" s="1">
        <v>5</v>
      </c>
      <c r="P6" s="1">
        <v>2</v>
      </c>
      <c r="Q6" s="6">
        <f t="shared" si="2"/>
        <v>1.580135440180587</v>
      </c>
      <c r="R6" s="1">
        <v>253</v>
      </c>
      <c r="S6" s="1">
        <v>30</v>
      </c>
      <c r="T6" s="1">
        <v>26</v>
      </c>
      <c r="U6" s="6">
        <f t="shared" si="3"/>
        <v>22.134387351778656</v>
      </c>
      <c r="V6" s="1">
        <v>8</v>
      </c>
      <c r="W6" s="6">
        <f t="shared" si="4"/>
        <v>50.984923493918885</v>
      </c>
    </row>
    <row r="7" spans="1:23" ht="15">
      <c r="A7" s="1" t="s">
        <v>36</v>
      </c>
      <c r="B7" s="1" t="s">
        <v>17</v>
      </c>
      <c r="C7" s="13">
        <v>4</v>
      </c>
      <c r="D7" s="1">
        <v>3</v>
      </c>
      <c r="E7" s="1" t="s">
        <v>37</v>
      </c>
      <c r="F7" s="1">
        <v>742</v>
      </c>
      <c r="G7" s="1">
        <v>30</v>
      </c>
      <c r="H7" s="1">
        <v>65</v>
      </c>
      <c r="I7" s="6">
        <f t="shared" si="0"/>
        <v>12.803234501347708</v>
      </c>
      <c r="J7" s="1">
        <v>1055</v>
      </c>
      <c r="K7" s="1">
        <v>43</v>
      </c>
      <c r="L7" s="1">
        <v>28</v>
      </c>
      <c r="M7" s="6">
        <f t="shared" si="1"/>
        <v>6.729857819905213</v>
      </c>
      <c r="N7" s="1">
        <v>1221</v>
      </c>
      <c r="O7" s="1">
        <v>57</v>
      </c>
      <c r="P7" s="1">
        <v>157</v>
      </c>
      <c r="Q7" s="6">
        <f t="shared" si="2"/>
        <v>17.526617526617528</v>
      </c>
      <c r="R7" s="1">
        <v>171</v>
      </c>
      <c r="S7" s="1">
        <v>31</v>
      </c>
      <c r="T7" s="1">
        <v>8</v>
      </c>
      <c r="U7" s="6">
        <f t="shared" si="3"/>
        <v>22.80701754385965</v>
      </c>
      <c r="V7" s="1">
        <v>8</v>
      </c>
      <c r="W7" s="6">
        <f t="shared" si="4"/>
        <v>59.8667273917301</v>
      </c>
    </row>
    <row r="8" spans="1:23" ht="15">
      <c r="A8" s="1" t="s">
        <v>99</v>
      </c>
      <c r="B8" s="1" t="s">
        <v>17</v>
      </c>
      <c r="C8" s="13">
        <v>5</v>
      </c>
      <c r="D8" s="1">
        <v>4</v>
      </c>
      <c r="E8" s="1" t="s">
        <v>100</v>
      </c>
      <c r="F8" s="1">
        <v>943</v>
      </c>
      <c r="G8" s="1">
        <v>228</v>
      </c>
      <c r="H8" s="1">
        <v>28</v>
      </c>
      <c r="I8" s="1">
        <f t="shared" si="0"/>
        <v>27.147401908801697</v>
      </c>
      <c r="J8" s="1">
        <v>920</v>
      </c>
      <c r="K8" s="1">
        <v>30</v>
      </c>
      <c r="L8" s="1">
        <v>4</v>
      </c>
      <c r="M8" s="6">
        <f t="shared" si="1"/>
        <v>3.6956521739130435</v>
      </c>
      <c r="N8" s="1">
        <v>1358</v>
      </c>
      <c r="O8" s="1">
        <v>112</v>
      </c>
      <c r="P8" s="1">
        <v>67</v>
      </c>
      <c r="Q8" s="6">
        <f t="shared" si="2"/>
        <v>13.181148748159057</v>
      </c>
      <c r="R8" s="1">
        <v>2525</v>
      </c>
      <c r="S8" s="1">
        <v>98</v>
      </c>
      <c r="T8" s="1">
        <v>367</v>
      </c>
      <c r="U8" s="6">
        <f t="shared" si="3"/>
        <v>18.415841584158414</v>
      </c>
      <c r="V8" s="1">
        <v>8</v>
      </c>
      <c r="W8" s="1">
        <f t="shared" si="4"/>
        <v>62.44004441503221</v>
      </c>
    </row>
    <row r="9" spans="1:23" ht="15">
      <c r="A9" s="1" t="s">
        <v>27</v>
      </c>
      <c r="B9" s="1" t="s">
        <v>17</v>
      </c>
      <c r="C9" s="13">
        <v>6</v>
      </c>
      <c r="D9" s="1">
        <v>5</v>
      </c>
      <c r="E9" s="1" t="s">
        <v>28</v>
      </c>
      <c r="F9" s="1">
        <v>167</v>
      </c>
      <c r="G9" s="1">
        <v>13</v>
      </c>
      <c r="H9" s="1">
        <v>8</v>
      </c>
      <c r="I9" s="6">
        <f t="shared" si="0"/>
        <v>12.574850299401197</v>
      </c>
      <c r="J9" s="1">
        <v>505</v>
      </c>
      <c r="K9" s="1">
        <v>61</v>
      </c>
      <c r="L9" s="1">
        <v>74</v>
      </c>
      <c r="M9" s="6">
        <f t="shared" si="1"/>
        <v>26.73267326732673</v>
      </c>
      <c r="N9" s="1">
        <v>380</v>
      </c>
      <c r="O9" s="1">
        <v>16</v>
      </c>
      <c r="P9" s="1">
        <v>7</v>
      </c>
      <c r="Q9" s="6">
        <f t="shared" si="2"/>
        <v>6.052631578947368</v>
      </c>
      <c r="R9" s="1">
        <v>1055</v>
      </c>
      <c r="S9" s="1">
        <v>111</v>
      </c>
      <c r="T9" s="1">
        <v>114</v>
      </c>
      <c r="U9" s="6">
        <f t="shared" si="3"/>
        <v>21.327014218009477</v>
      </c>
      <c r="V9" s="1">
        <v>8</v>
      </c>
      <c r="W9" s="6">
        <f t="shared" si="4"/>
        <v>66.68716936368477</v>
      </c>
    </row>
    <row r="10" spans="1:23" ht="15">
      <c r="A10" s="1" t="s">
        <v>48</v>
      </c>
      <c r="B10" s="1" t="s">
        <v>17</v>
      </c>
      <c r="C10" s="13">
        <v>7</v>
      </c>
      <c r="D10" s="1">
        <v>6</v>
      </c>
      <c r="E10" s="1" t="s">
        <v>49</v>
      </c>
      <c r="F10" s="1">
        <v>167</v>
      </c>
      <c r="G10" s="1">
        <v>5</v>
      </c>
      <c r="H10" s="1">
        <v>19</v>
      </c>
      <c r="I10" s="6">
        <f t="shared" si="0"/>
        <v>14.37125748502994</v>
      </c>
      <c r="J10" s="1">
        <v>481</v>
      </c>
      <c r="K10" s="1">
        <v>25</v>
      </c>
      <c r="L10" s="1">
        <v>28</v>
      </c>
      <c r="M10" s="6">
        <f t="shared" si="1"/>
        <v>11.018711018711018</v>
      </c>
      <c r="N10" s="1">
        <v>170</v>
      </c>
      <c r="O10" s="1">
        <v>30</v>
      </c>
      <c r="P10" s="1">
        <v>13</v>
      </c>
      <c r="Q10" s="6">
        <f t="shared" si="2"/>
        <v>25.294117647058822</v>
      </c>
      <c r="R10" s="1">
        <v>443</v>
      </c>
      <c r="S10" s="1">
        <v>47</v>
      </c>
      <c r="T10" s="1">
        <v>86</v>
      </c>
      <c r="U10" s="6">
        <f t="shared" si="3"/>
        <v>30.02257336343115</v>
      </c>
      <c r="V10" s="1">
        <v>8</v>
      </c>
      <c r="W10" s="6">
        <f t="shared" si="4"/>
        <v>80.70665951423094</v>
      </c>
    </row>
    <row r="11" spans="1:23" ht="15">
      <c r="A11" s="1" t="s">
        <v>62</v>
      </c>
      <c r="B11" s="1" t="s">
        <v>17</v>
      </c>
      <c r="C11" s="13">
        <v>8</v>
      </c>
      <c r="D11" s="1"/>
      <c r="E11" s="1" t="s">
        <v>37</v>
      </c>
      <c r="F11" s="1">
        <v>1744</v>
      </c>
      <c r="G11" s="1">
        <v>240</v>
      </c>
      <c r="H11" s="1">
        <v>126</v>
      </c>
      <c r="I11" s="6">
        <f t="shared" si="0"/>
        <v>20.986238532110093</v>
      </c>
      <c r="J11" s="1">
        <v>707</v>
      </c>
      <c r="K11" s="1">
        <v>125</v>
      </c>
      <c r="L11" s="1">
        <v>107</v>
      </c>
      <c r="M11" s="6">
        <f t="shared" si="1"/>
        <v>32.814710042432814</v>
      </c>
      <c r="N11" s="1">
        <v>171</v>
      </c>
      <c r="O11" s="1">
        <v>19</v>
      </c>
      <c r="P11" s="1">
        <v>10</v>
      </c>
      <c r="Q11" s="6">
        <f t="shared" si="2"/>
        <v>16.95906432748538</v>
      </c>
      <c r="R11" s="1">
        <v>502</v>
      </c>
      <c r="S11" s="1">
        <v>24</v>
      </c>
      <c r="T11" s="1">
        <v>48</v>
      </c>
      <c r="U11" s="6">
        <f t="shared" si="3"/>
        <v>14.342629482071713</v>
      </c>
      <c r="V11" s="1">
        <v>8</v>
      </c>
      <c r="W11" s="6">
        <f t="shared" si="4"/>
        <v>85.1026423841</v>
      </c>
    </row>
    <row r="12" spans="1:23" ht="15">
      <c r="A12" s="1" t="s">
        <v>52</v>
      </c>
      <c r="B12" s="1" t="s">
        <v>17</v>
      </c>
      <c r="C12" s="13">
        <v>9</v>
      </c>
      <c r="D12" s="1"/>
      <c r="E12" s="1" t="s">
        <v>53</v>
      </c>
      <c r="F12" s="1">
        <v>943</v>
      </c>
      <c r="G12" s="1">
        <v>220</v>
      </c>
      <c r="H12" s="1">
        <v>14</v>
      </c>
      <c r="I12" s="6">
        <f t="shared" si="0"/>
        <v>24.81442205726405</v>
      </c>
      <c r="J12" s="1">
        <v>557</v>
      </c>
      <c r="K12" s="1">
        <v>67</v>
      </c>
      <c r="L12" s="1">
        <v>117</v>
      </c>
      <c r="M12" s="6">
        <f t="shared" si="1"/>
        <v>33.03411131059246</v>
      </c>
      <c r="N12" s="1">
        <v>2657</v>
      </c>
      <c r="O12" s="1">
        <v>428</v>
      </c>
      <c r="P12" s="1">
        <v>638</v>
      </c>
      <c r="Q12" s="6">
        <f t="shared" si="2"/>
        <v>40.120436582611966</v>
      </c>
      <c r="R12" s="1">
        <v>2178</v>
      </c>
      <c r="S12" s="1">
        <v>170</v>
      </c>
      <c r="T12" s="1">
        <v>38</v>
      </c>
      <c r="U12" s="6">
        <f t="shared" si="3"/>
        <v>9.550045913682277</v>
      </c>
      <c r="V12" s="1">
        <v>8</v>
      </c>
      <c r="W12" s="6">
        <f t="shared" si="4"/>
        <v>107.51901586415076</v>
      </c>
    </row>
    <row r="13" spans="1:23" ht="15">
      <c r="A13" s="1" t="s">
        <v>74</v>
      </c>
      <c r="B13" s="1" t="s">
        <v>15</v>
      </c>
      <c r="C13" s="13">
        <v>10</v>
      </c>
      <c r="D13" s="1">
        <v>2</v>
      </c>
      <c r="E13" s="1" t="s">
        <v>75</v>
      </c>
      <c r="F13" s="1">
        <v>592</v>
      </c>
      <c r="G13" s="1">
        <v>86</v>
      </c>
      <c r="H13" s="1">
        <v>114</v>
      </c>
      <c r="I13" s="6">
        <f t="shared" si="0"/>
        <v>33.78378378378378</v>
      </c>
      <c r="J13" s="1">
        <v>2707</v>
      </c>
      <c r="K13" s="1"/>
      <c r="L13" s="1">
        <v>1</v>
      </c>
      <c r="M13" s="6">
        <f t="shared" si="1"/>
        <v>0.03694126339120798</v>
      </c>
      <c r="N13" s="1">
        <v>2352</v>
      </c>
      <c r="O13" s="1">
        <v>62</v>
      </c>
      <c r="P13" s="1">
        <v>488</v>
      </c>
      <c r="Q13" s="6">
        <f t="shared" si="2"/>
        <v>23.3843537414966</v>
      </c>
      <c r="R13" s="1">
        <v>883</v>
      </c>
      <c r="S13" s="1">
        <v>126</v>
      </c>
      <c r="T13" s="1">
        <v>10</v>
      </c>
      <c r="U13" s="6">
        <f t="shared" si="3"/>
        <v>15.402038505096263</v>
      </c>
      <c r="V13" s="1">
        <v>7</v>
      </c>
      <c r="W13" s="6">
        <f t="shared" si="4"/>
        <v>72.60711729376784</v>
      </c>
    </row>
    <row r="14" spans="1:23" ht="15">
      <c r="A14" s="1" t="s">
        <v>23</v>
      </c>
      <c r="B14" s="1" t="s">
        <v>17</v>
      </c>
      <c r="C14" s="13">
        <v>11</v>
      </c>
      <c r="D14" s="1"/>
      <c r="E14" s="1" t="s">
        <v>24</v>
      </c>
      <c r="F14" s="1">
        <v>380</v>
      </c>
      <c r="G14" s="1"/>
      <c r="H14" s="1">
        <v>38</v>
      </c>
      <c r="I14" s="6">
        <f t="shared" si="0"/>
        <v>10</v>
      </c>
      <c r="J14" s="1">
        <v>481</v>
      </c>
      <c r="K14" s="1">
        <v>8</v>
      </c>
      <c r="L14" s="1"/>
      <c r="M14" s="6">
        <f t="shared" si="1"/>
        <v>1.6632016632016633</v>
      </c>
      <c r="N14" s="1">
        <v>505</v>
      </c>
      <c r="O14" s="1">
        <v>6</v>
      </c>
      <c r="P14" s="1">
        <v>2</v>
      </c>
      <c r="Q14" s="6">
        <f t="shared" si="2"/>
        <v>1.5841584158415842</v>
      </c>
      <c r="R14" s="1">
        <v>727</v>
      </c>
      <c r="S14" s="1">
        <v>4</v>
      </c>
      <c r="T14" s="1">
        <v>3</v>
      </c>
      <c r="U14" s="6">
        <f t="shared" si="3"/>
        <v>0.9628610729023384</v>
      </c>
      <c r="V14" s="1">
        <v>6</v>
      </c>
      <c r="W14" s="6">
        <f t="shared" si="4"/>
        <v>14.210221151945586</v>
      </c>
    </row>
    <row r="15" spans="1:23" ht="15">
      <c r="A15" s="1" t="s">
        <v>105</v>
      </c>
      <c r="B15" s="1" t="s">
        <v>17</v>
      </c>
      <c r="C15" s="13">
        <v>12</v>
      </c>
      <c r="D15" s="1"/>
      <c r="E15" s="1" t="s">
        <v>100</v>
      </c>
      <c r="F15" s="1">
        <v>310</v>
      </c>
      <c r="G15" s="1"/>
      <c r="H15" s="1">
        <v>29</v>
      </c>
      <c r="I15" s="6">
        <f t="shared" si="0"/>
        <v>9.35483870967742</v>
      </c>
      <c r="J15" s="1">
        <v>293</v>
      </c>
      <c r="K15" s="1">
        <v>8</v>
      </c>
      <c r="L15" s="1"/>
      <c r="M15" s="1"/>
      <c r="N15" s="1">
        <v>2525</v>
      </c>
      <c r="O15" s="1">
        <v>218</v>
      </c>
      <c r="P15" s="1">
        <v>464</v>
      </c>
      <c r="Q15" s="6">
        <f t="shared" si="2"/>
        <v>27.00990099009901</v>
      </c>
      <c r="R15" s="1">
        <v>1789</v>
      </c>
      <c r="S15" s="1">
        <v>6</v>
      </c>
      <c r="T15" s="1">
        <v>31</v>
      </c>
      <c r="U15" s="6">
        <f t="shared" si="3"/>
        <v>2.068194522079374</v>
      </c>
      <c r="V15" s="1">
        <v>6</v>
      </c>
      <c r="W15" s="6">
        <f t="shared" si="4"/>
        <v>38.4329342218558</v>
      </c>
    </row>
    <row r="16" spans="1:23" ht="15">
      <c r="A16" s="1" t="s">
        <v>38</v>
      </c>
      <c r="B16" s="1" t="s">
        <v>17</v>
      </c>
      <c r="C16" s="13"/>
      <c r="D16" s="1"/>
      <c r="E16" s="1" t="s">
        <v>24</v>
      </c>
      <c r="F16" s="1">
        <v>167</v>
      </c>
      <c r="G16" s="1">
        <v>6</v>
      </c>
      <c r="H16" s="1"/>
      <c r="I16" s="6">
        <f t="shared" si="0"/>
        <v>3.592814371257485</v>
      </c>
      <c r="J16" s="1">
        <v>481</v>
      </c>
      <c r="K16" s="1">
        <v>2</v>
      </c>
      <c r="L16" s="1">
        <v>77</v>
      </c>
      <c r="M16" s="6">
        <f aca="true" t="shared" si="5" ref="M16:M21">((K16+L16)*100)/J16</f>
        <v>16.424116424116423</v>
      </c>
      <c r="N16" s="1">
        <v>312</v>
      </c>
      <c r="O16" s="1">
        <v>68</v>
      </c>
      <c r="P16" s="1">
        <v>38</v>
      </c>
      <c r="Q16" s="6">
        <f t="shared" si="2"/>
        <v>33.97435897435897</v>
      </c>
      <c r="R16" s="1">
        <v>253</v>
      </c>
      <c r="S16" s="1">
        <v>2</v>
      </c>
      <c r="T16" s="1"/>
      <c r="U16" s="6">
        <f t="shared" si="3"/>
        <v>0.7905138339920948</v>
      </c>
      <c r="V16" s="1">
        <v>6</v>
      </c>
      <c r="W16" s="6">
        <f t="shared" si="4"/>
        <v>54.781803603724974</v>
      </c>
    </row>
    <row r="17" spans="1:23" ht="15">
      <c r="A17" s="1" t="s">
        <v>46</v>
      </c>
      <c r="B17" s="1" t="s">
        <v>17</v>
      </c>
      <c r="C17" s="13"/>
      <c r="D17" s="1"/>
      <c r="E17" s="1" t="s">
        <v>47</v>
      </c>
      <c r="F17" s="1">
        <v>4110</v>
      </c>
      <c r="G17" s="1">
        <v>17</v>
      </c>
      <c r="H17" s="1">
        <v>35</v>
      </c>
      <c r="I17" s="6">
        <f t="shared" si="0"/>
        <v>1.2652068126520681</v>
      </c>
      <c r="J17" s="1">
        <v>2976</v>
      </c>
      <c r="K17" s="1">
        <v>4</v>
      </c>
      <c r="L17" s="1"/>
      <c r="M17" s="6">
        <f t="shared" si="5"/>
        <v>0.13440860215053763</v>
      </c>
      <c r="N17" s="1">
        <v>481</v>
      </c>
      <c r="O17" s="1">
        <v>15</v>
      </c>
      <c r="P17" s="1"/>
      <c r="Q17" s="6">
        <f t="shared" si="2"/>
        <v>3.1185031185031185</v>
      </c>
      <c r="R17" s="1">
        <v>443</v>
      </c>
      <c r="S17" s="1">
        <v>34</v>
      </c>
      <c r="T17" s="1"/>
      <c r="U17" s="6">
        <f t="shared" si="3"/>
        <v>7.6749435665914225</v>
      </c>
      <c r="V17" s="1">
        <v>5</v>
      </c>
      <c r="W17" s="6">
        <f t="shared" si="4"/>
        <v>12.193062099897148</v>
      </c>
    </row>
    <row r="18" spans="1:23" ht="15">
      <c r="A18" s="1" t="s">
        <v>69</v>
      </c>
      <c r="B18" s="1" t="s">
        <v>17</v>
      </c>
      <c r="C18" s="13"/>
      <c r="D18" s="1"/>
      <c r="E18" s="1" t="s">
        <v>70</v>
      </c>
      <c r="F18" s="1">
        <v>598</v>
      </c>
      <c r="G18" s="1">
        <v>76</v>
      </c>
      <c r="H18" s="1"/>
      <c r="I18" s="6">
        <f t="shared" si="0"/>
        <v>12.709030100334449</v>
      </c>
      <c r="J18" s="1">
        <v>2525</v>
      </c>
      <c r="K18" s="1">
        <v>250</v>
      </c>
      <c r="L18" s="1">
        <v>294</v>
      </c>
      <c r="M18" s="6">
        <f t="shared" si="5"/>
        <v>21.544554455445546</v>
      </c>
      <c r="N18" s="1">
        <v>641</v>
      </c>
      <c r="O18" s="1">
        <v>62</v>
      </c>
      <c r="P18" s="1"/>
      <c r="Q18" s="6">
        <f t="shared" si="2"/>
        <v>9.67238689547582</v>
      </c>
      <c r="R18" s="1">
        <v>883</v>
      </c>
      <c r="S18" s="1">
        <v>162</v>
      </c>
      <c r="T18" s="1"/>
      <c r="U18" s="6">
        <f t="shared" si="3"/>
        <v>18.346545866364664</v>
      </c>
      <c r="V18" s="1">
        <v>5</v>
      </c>
      <c r="W18" s="6">
        <f t="shared" si="4"/>
        <v>62.272517317620476</v>
      </c>
    </row>
    <row r="19" spans="1:23" ht="15">
      <c r="A19" s="1" t="s">
        <v>101</v>
      </c>
      <c r="B19" s="1" t="s">
        <v>17</v>
      </c>
      <c r="C19" s="13"/>
      <c r="D19" s="1"/>
      <c r="E19" s="1" t="s">
        <v>102</v>
      </c>
      <c r="F19" s="1">
        <v>312</v>
      </c>
      <c r="G19" s="1"/>
      <c r="H19" s="1">
        <v>2</v>
      </c>
      <c r="I19" s="1">
        <f t="shared" si="0"/>
        <v>0.6410256410256411</v>
      </c>
      <c r="J19" s="1">
        <v>4541</v>
      </c>
      <c r="K19" s="1">
        <v>100</v>
      </c>
      <c r="L19" s="1"/>
      <c r="M19" s="1">
        <f t="shared" si="5"/>
        <v>2.2021581149526535</v>
      </c>
      <c r="N19" s="1">
        <v>972</v>
      </c>
      <c r="O19" s="1">
        <v>14</v>
      </c>
      <c r="P19" s="1"/>
      <c r="Q19" s="1">
        <f t="shared" si="2"/>
        <v>1.440329218106996</v>
      </c>
      <c r="R19" s="1">
        <v>443</v>
      </c>
      <c r="S19" s="1">
        <v>21</v>
      </c>
      <c r="T19" s="1"/>
      <c r="U19" s="1">
        <f t="shared" si="3"/>
        <v>4.74040632054176</v>
      </c>
      <c r="V19" s="1">
        <v>4</v>
      </c>
      <c r="W19" s="1">
        <f t="shared" si="4"/>
        <v>9.023919294627051</v>
      </c>
    </row>
    <row r="20" spans="1:23" ht="15">
      <c r="A20" s="1" t="s">
        <v>16</v>
      </c>
      <c r="B20" s="1" t="s">
        <v>17</v>
      </c>
      <c r="C20" s="13"/>
      <c r="D20" s="1"/>
      <c r="E20" s="1" t="s">
        <v>18</v>
      </c>
      <c r="F20" s="1">
        <v>920</v>
      </c>
      <c r="G20" s="1">
        <v>84</v>
      </c>
      <c r="H20" s="1"/>
      <c r="I20" s="6">
        <f t="shared" si="0"/>
        <v>9.130434782608695</v>
      </c>
      <c r="J20" s="1">
        <v>1734</v>
      </c>
      <c r="K20" s="1"/>
      <c r="L20" s="1">
        <v>7</v>
      </c>
      <c r="M20" s="6">
        <f t="shared" si="5"/>
        <v>0.40369088811995385</v>
      </c>
      <c r="N20" s="1">
        <v>2153</v>
      </c>
      <c r="O20" s="1"/>
      <c r="P20" s="1">
        <v>2</v>
      </c>
      <c r="Q20" s="6">
        <f t="shared" si="2"/>
        <v>0.09289363678588017</v>
      </c>
      <c r="R20" s="1">
        <v>670</v>
      </c>
      <c r="S20" s="1">
        <v>2</v>
      </c>
      <c r="T20" s="1"/>
      <c r="U20" s="6">
        <f t="shared" si="3"/>
        <v>0.29850746268656714</v>
      </c>
      <c r="V20" s="1">
        <v>4</v>
      </c>
      <c r="W20" s="6">
        <f t="shared" si="4"/>
        <v>9.925526770201097</v>
      </c>
    </row>
    <row r="21" spans="1:23" ht="15">
      <c r="A21" s="1" t="s">
        <v>41</v>
      </c>
      <c r="B21" s="1" t="s">
        <v>15</v>
      </c>
      <c r="C21" s="13"/>
      <c r="D21" s="1">
        <v>3</v>
      </c>
      <c r="E21" s="1" t="s">
        <v>40</v>
      </c>
      <c r="F21" s="1">
        <v>25710</v>
      </c>
      <c r="G21" s="1"/>
      <c r="H21" s="1">
        <v>3045</v>
      </c>
      <c r="I21" s="6">
        <f t="shared" si="0"/>
        <v>11.843640606767794</v>
      </c>
      <c r="J21" s="1">
        <v>883</v>
      </c>
      <c r="K21" s="1">
        <v>14</v>
      </c>
      <c r="L21" s="1"/>
      <c r="M21" s="6">
        <f t="shared" si="5"/>
        <v>1.5855039637599093</v>
      </c>
      <c r="N21" s="1">
        <v>2352</v>
      </c>
      <c r="O21" s="1">
        <v>232</v>
      </c>
      <c r="P21" s="1"/>
      <c r="Q21" s="6">
        <f t="shared" si="2"/>
        <v>9.863945578231293</v>
      </c>
      <c r="R21" s="1">
        <v>828</v>
      </c>
      <c r="S21" s="1"/>
      <c r="T21" s="1">
        <v>58</v>
      </c>
      <c r="U21" s="6">
        <f t="shared" si="3"/>
        <v>7.004830917874396</v>
      </c>
      <c r="V21" s="1">
        <v>4</v>
      </c>
      <c r="W21" s="6">
        <f t="shared" si="4"/>
        <v>30.297921066633396</v>
      </c>
    </row>
    <row r="22" spans="1:23" ht="15">
      <c r="A22" s="1" t="s">
        <v>30</v>
      </c>
      <c r="B22" s="1" t="s">
        <v>17</v>
      </c>
      <c r="C22" s="13"/>
      <c r="D22" s="1"/>
      <c r="E22" s="1" t="s">
        <v>31</v>
      </c>
      <c r="F22" s="1">
        <v>481</v>
      </c>
      <c r="G22" s="1">
        <v>55</v>
      </c>
      <c r="H22" s="1"/>
      <c r="I22" s="6">
        <f t="shared" si="0"/>
        <v>11.434511434511435</v>
      </c>
      <c r="J22" s="1"/>
      <c r="K22" s="1"/>
      <c r="L22" s="1"/>
      <c r="M22" s="6"/>
      <c r="N22" s="1"/>
      <c r="O22" s="1"/>
      <c r="P22" s="1"/>
      <c r="Q22" s="6"/>
      <c r="R22" s="1"/>
      <c r="S22" s="1"/>
      <c r="T22" s="1"/>
      <c r="U22" s="6"/>
      <c r="V22" s="1">
        <v>1</v>
      </c>
      <c r="W22" s="6">
        <f t="shared" si="4"/>
        <v>11.434511434511435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26.140625" style="0" customWidth="1"/>
    <col min="2" max="2" width="4.28125" style="0" customWidth="1"/>
    <col min="3" max="3" width="5.7109375" style="2" customWidth="1"/>
    <col min="4" max="4" width="5.7109375" style="0" customWidth="1"/>
    <col min="5" max="5" width="15.7109375" style="0" customWidth="1"/>
    <col min="6" max="7" width="5.421875" style="0" hidden="1" customWidth="1"/>
    <col min="8" max="8" width="4.421875" style="0" hidden="1" customWidth="1"/>
    <col min="9" max="9" width="7.7109375" style="0" hidden="1" customWidth="1"/>
    <col min="10" max="10" width="7.421875" style="0" hidden="1" customWidth="1"/>
    <col min="11" max="11" width="5.421875" style="0" hidden="1" customWidth="1"/>
    <col min="12" max="12" width="5.140625" style="0" hidden="1" customWidth="1"/>
    <col min="13" max="13" width="7.7109375" style="0" hidden="1" customWidth="1"/>
    <col min="14" max="14" width="3.57421875" style="0" customWidth="1"/>
    <col min="15" max="15" width="9.421875" style="0" customWidth="1"/>
  </cols>
  <sheetData>
    <row r="1" spans="1:15" ht="15">
      <c r="A1" s="2" t="s">
        <v>136</v>
      </c>
      <c r="N1" t="s">
        <v>91</v>
      </c>
      <c r="O1" t="s">
        <v>8</v>
      </c>
    </row>
    <row r="2" spans="1:15" ht="15">
      <c r="A2" s="1" t="s">
        <v>0</v>
      </c>
      <c r="B2" s="1"/>
      <c r="C2" s="13" t="s">
        <v>129</v>
      </c>
      <c r="D2" s="1" t="s">
        <v>89</v>
      </c>
      <c r="E2" s="1" t="s">
        <v>1</v>
      </c>
      <c r="F2" s="1" t="s">
        <v>2</v>
      </c>
      <c r="G2" s="1">
        <v>1</v>
      </c>
      <c r="H2" s="1">
        <v>2</v>
      </c>
      <c r="I2" s="1" t="s">
        <v>3</v>
      </c>
      <c r="J2" s="1" t="s">
        <v>2</v>
      </c>
      <c r="K2" s="1">
        <v>1</v>
      </c>
      <c r="L2" s="1">
        <v>2</v>
      </c>
      <c r="M2" s="1" t="s">
        <v>4</v>
      </c>
      <c r="N2" s="1"/>
      <c r="O2" s="1"/>
    </row>
    <row r="3" spans="1:15" ht="15">
      <c r="A3" s="1"/>
      <c r="B3" s="1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 t="s">
        <v>64</v>
      </c>
      <c r="B4" s="1" t="s">
        <v>17</v>
      </c>
      <c r="C4" s="13">
        <v>1</v>
      </c>
      <c r="D4" s="13">
        <v>1</v>
      </c>
      <c r="E4" s="1" t="s">
        <v>65</v>
      </c>
      <c r="F4" s="1">
        <v>1665</v>
      </c>
      <c r="G4" s="1">
        <v>100</v>
      </c>
      <c r="H4" s="1">
        <v>30</v>
      </c>
      <c r="I4" s="6">
        <f>((G4+H4)*100)/F4</f>
        <v>7.807807807807808</v>
      </c>
      <c r="J4" s="1">
        <v>3661</v>
      </c>
      <c r="K4" s="1">
        <v>8</v>
      </c>
      <c r="L4" s="1">
        <v>89</v>
      </c>
      <c r="M4" s="6">
        <f>((K4+L4)*100)/J4</f>
        <v>2.6495493034689974</v>
      </c>
      <c r="N4" s="1">
        <v>4</v>
      </c>
      <c r="O4" s="6">
        <f>I4+M4</f>
        <v>10.457357111276805</v>
      </c>
    </row>
    <row r="5" spans="1:15" ht="15">
      <c r="A5" s="1" t="s">
        <v>99</v>
      </c>
      <c r="B5" s="1" t="s">
        <v>17</v>
      </c>
      <c r="C5" s="13">
        <v>2</v>
      </c>
      <c r="D5" s="1">
        <v>2</v>
      </c>
      <c r="E5" s="1" t="s">
        <v>100</v>
      </c>
      <c r="F5" s="1">
        <v>742</v>
      </c>
      <c r="G5" s="1">
        <v>15</v>
      </c>
      <c r="H5" s="1">
        <v>27</v>
      </c>
      <c r="I5" s="1">
        <f>((G5+H5)*100)/F5</f>
        <v>5.660377358490566</v>
      </c>
      <c r="J5" s="1">
        <v>726</v>
      </c>
      <c r="K5" s="1">
        <v>38</v>
      </c>
      <c r="L5" s="1">
        <v>112</v>
      </c>
      <c r="M5" s="1">
        <f>((K5+L5)*100)/J5</f>
        <v>20.66115702479339</v>
      </c>
      <c r="N5" s="1">
        <v>4</v>
      </c>
      <c r="O5" s="1">
        <f>I5+M5</f>
        <v>26.321534383283954</v>
      </c>
    </row>
    <row r="6" spans="1:15" ht="15">
      <c r="A6" s="1" t="s">
        <v>36</v>
      </c>
      <c r="B6" s="1" t="s">
        <v>17</v>
      </c>
      <c r="C6" s="13">
        <v>3</v>
      </c>
      <c r="D6" s="1">
        <v>3</v>
      </c>
      <c r="E6" s="1" t="s">
        <v>37</v>
      </c>
      <c r="F6" s="1">
        <v>341</v>
      </c>
      <c r="G6" s="1">
        <v>28</v>
      </c>
      <c r="H6" s="1">
        <v>20</v>
      </c>
      <c r="I6" s="6">
        <f>((G6+H6)*100)/F6</f>
        <v>14.07624633431085</v>
      </c>
      <c r="J6" s="1">
        <v>250</v>
      </c>
      <c r="K6" s="1">
        <v>17</v>
      </c>
      <c r="L6" s="1">
        <v>23</v>
      </c>
      <c r="M6" s="6">
        <f>((K6+L6)*100)/J6</f>
        <v>16</v>
      </c>
      <c r="N6" s="1">
        <v>4</v>
      </c>
      <c r="O6" s="6">
        <f>I6+M6</f>
        <v>30.076246334310852</v>
      </c>
    </row>
    <row r="7" spans="1:15" ht="15">
      <c r="A7" s="1" t="s">
        <v>46</v>
      </c>
      <c r="B7" s="1" t="s">
        <v>17</v>
      </c>
      <c r="C7" s="13">
        <v>4</v>
      </c>
      <c r="D7" s="1">
        <v>4</v>
      </c>
      <c r="E7" s="1" t="s">
        <v>47</v>
      </c>
      <c r="F7" s="1">
        <v>1665</v>
      </c>
      <c r="G7" s="1">
        <v>1</v>
      </c>
      <c r="H7" s="1">
        <v>179</v>
      </c>
      <c r="I7" s="6">
        <f>((G7+H7)*100)/F7</f>
        <v>10.81081081081081</v>
      </c>
      <c r="J7" s="1">
        <v>873</v>
      </c>
      <c r="K7" s="1">
        <v>89</v>
      </c>
      <c r="L7" s="1">
        <v>88</v>
      </c>
      <c r="M7" s="6">
        <f>((K7+L7)*100)/J7</f>
        <v>20.274914089347078</v>
      </c>
      <c r="N7" s="1">
        <v>4</v>
      </c>
      <c r="O7" s="6">
        <f>I7+M7</f>
        <v>31.08572490015789</v>
      </c>
    </row>
    <row r="8" spans="1:15" ht="15">
      <c r="A8" s="1" t="s">
        <v>101</v>
      </c>
      <c r="B8" s="1" t="s">
        <v>17</v>
      </c>
      <c r="C8" s="13">
        <v>5</v>
      </c>
      <c r="D8" s="1">
        <v>5</v>
      </c>
      <c r="E8" s="1" t="s">
        <v>102</v>
      </c>
      <c r="F8" s="1">
        <v>928</v>
      </c>
      <c r="G8" s="1">
        <v>47</v>
      </c>
      <c r="H8" s="1">
        <v>182</v>
      </c>
      <c r="I8" s="1">
        <f>((G8+H8)*100)/F8</f>
        <v>24.676724137931036</v>
      </c>
      <c r="J8" s="1">
        <v>535</v>
      </c>
      <c r="K8" s="1">
        <v>14</v>
      </c>
      <c r="L8" s="1">
        <v>42</v>
      </c>
      <c r="M8" s="1">
        <f>((K8+L8)*100)/J8</f>
        <v>10.467289719626168</v>
      </c>
      <c r="N8" s="1">
        <v>4</v>
      </c>
      <c r="O8" s="1">
        <f>I8+M8</f>
        <v>35.144013857557205</v>
      </c>
    </row>
    <row r="9" spans="1:15" ht="15">
      <c r="A9" s="1" t="s">
        <v>23</v>
      </c>
      <c r="B9" s="1" t="s">
        <v>17</v>
      </c>
      <c r="C9" s="13">
        <v>6</v>
      </c>
      <c r="D9" s="1">
        <v>6</v>
      </c>
      <c r="E9" s="1" t="s">
        <v>24</v>
      </c>
      <c r="F9" s="1">
        <v>929</v>
      </c>
      <c r="G9" s="1">
        <v>94</v>
      </c>
      <c r="H9" s="1">
        <v>13</v>
      </c>
      <c r="I9" s="6">
        <f aca="true" t="shared" si="0" ref="I9:I20">((G9+H9)*100)/F9</f>
        <v>11.517761033369215</v>
      </c>
      <c r="J9" s="1">
        <v>725</v>
      </c>
      <c r="K9" s="1">
        <v>178</v>
      </c>
      <c r="L9" s="1">
        <v>5</v>
      </c>
      <c r="M9" s="6">
        <f aca="true" t="shared" si="1" ref="M9:M16">((K9+L9)*100)/J9</f>
        <v>25.24137931034483</v>
      </c>
      <c r="N9" s="1">
        <v>4</v>
      </c>
      <c r="O9" s="6">
        <f aca="true" t="shared" si="2" ref="O9:O20">I9+M9</f>
        <v>36.759140343714044</v>
      </c>
    </row>
    <row r="10" spans="1:15" ht="15">
      <c r="A10" s="1" t="s">
        <v>62</v>
      </c>
      <c r="B10" s="1" t="s">
        <v>17</v>
      </c>
      <c r="C10" s="13">
        <v>7</v>
      </c>
      <c r="D10" s="1"/>
      <c r="E10" s="1" t="s">
        <v>37</v>
      </c>
      <c r="F10" s="1">
        <v>359</v>
      </c>
      <c r="G10" s="1">
        <v>78</v>
      </c>
      <c r="H10" s="1">
        <v>12</v>
      </c>
      <c r="I10" s="6">
        <f t="shared" si="0"/>
        <v>25.069637883008358</v>
      </c>
      <c r="J10" s="1">
        <v>1726</v>
      </c>
      <c r="K10" s="1">
        <v>232</v>
      </c>
      <c r="L10" s="1">
        <v>24</v>
      </c>
      <c r="M10" s="6">
        <f t="shared" si="1"/>
        <v>14.831981460023176</v>
      </c>
      <c r="N10" s="1">
        <v>4</v>
      </c>
      <c r="O10" s="6">
        <f t="shared" si="2"/>
        <v>39.901619343031534</v>
      </c>
    </row>
    <row r="11" spans="1:15" ht="15">
      <c r="A11" s="1" t="s">
        <v>42</v>
      </c>
      <c r="B11" s="1" t="s">
        <v>17</v>
      </c>
      <c r="C11" s="13">
        <v>8</v>
      </c>
      <c r="D11" s="1"/>
      <c r="E11" s="1" t="s">
        <v>43</v>
      </c>
      <c r="F11" s="1">
        <v>870</v>
      </c>
      <c r="G11" s="1">
        <v>123</v>
      </c>
      <c r="H11" s="1">
        <v>95</v>
      </c>
      <c r="I11" s="6">
        <f t="shared" si="0"/>
        <v>25.057471264367816</v>
      </c>
      <c r="J11" s="1">
        <v>2057</v>
      </c>
      <c r="K11" s="1">
        <v>298</v>
      </c>
      <c r="L11" s="1">
        <v>135</v>
      </c>
      <c r="M11" s="6">
        <f t="shared" si="1"/>
        <v>21.050072921730674</v>
      </c>
      <c r="N11" s="1">
        <v>4</v>
      </c>
      <c r="O11" s="6">
        <f t="shared" si="2"/>
        <v>46.107544186098494</v>
      </c>
    </row>
    <row r="12" spans="1:15" ht="15">
      <c r="A12" s="1" t="s">
        <v>38</v>
      </c>
      <c r="B12" s="1" t="s">
        <v>17</v>
      </c>
      <c r="C12" s="13">
        <v>9</v>
      </c>
      <c r="D12" s="1"/>
      <c r="E12" s="1" t="s">
        <v>24</v>
      </c>
      <c r="F12" s="1">
        <v>929</v>
      </c>
      <c r="G12" s="1">
        <v>154</v>
      </c>
      <c r="H12" s="1">
        <v>61</v>
      </c>
      <c r="I12" s="6">
        <f t="shared" si="0"/>
        <v>23.143164693218516</v>
      </c>
      <c r="J12" s="1">
        <v>503</v>
      </c>
      <c r="K12" s="1">
        <v>27</v>
      </c>
      <c r="L12" s="1">
        <v>121</v>
      </c>
      <c r="M12" s="6">
        <f t="shared" si="1"/>
        <v>29.423459244532804</v>
      </c>
      <c r="N12" s="1">
        <v>4</v>
      </c>
      <c r="O12" s="6">
        <f t="shared" si="2"/>
        <v>52.56662393775132</v>
      </c>
    </row>
    <row r="13" spans="1:15" ht="15">
      <c r="A13" s="1" t="s">
        <v>29</v>
      </c>
      <c r="B13" s="1" t="s">
        <v>17</v>
      </c>
      <c r="C13" s="13">
        <v>10</v>
      </c>
      <c r="D13" s="1"/>
      <c r="E13" s="1" t="s">
        <v>28</v>
      </c>
      <c r="F13" s="1">
        <v>818</v>
      </c>
      <c r="G13" s="1">
        <v>177</v>
      </c>
      <c r="H13" s="1">
        <v>188</v>
      </c>
      <c r="I13" s="6">
        <f t="shared" si="0"/>
        <v>44.62102689486552</v>
      </c>
      <c r="J13" s="1">
        <v>2527</v>
      </c>
      <c r="K13" s="1">
        <v>559</v>
      </c>
      <c r="L13" s="1">
        <v>480</v>
      </c>
      <c r="M13" s="6">
        <f t="shared" si="1"/>
        <v>41.11594776414721</v>
      </c>
      <c r="N13" s="1">
        <v>4</v>
      </c>
      <c r="O13" s="6">
        <f t="shared" si="2"/>
        <v>85.73697465901273</v>
      </c>
    </row>
    <row r="14" spans="1:15" ht="15">
      <c r="A14" s="1" t="s">
        <v>105</v>
      </c>
      <c r="B14" s="1" t="s">
        <v>17</v>
      </c>
      <c r="C14" s="13">
        <v>11</v>
      </c>
      <c r="D14" s="1"/>
      <c r="E14" s="1" t="s">
        <v>100</v>
      </c>
      <c r="F14" s="1">
        <v>726</v>
      </c>
      <c r="G14" s="1">
        <v>17</v>
      </c>
      <c r="H14" s="1">
        <v>29</v>
      </c>
      <c r="I14" s="6">
        <f t="shared" si="0"/>
        <v>6.336088154269972</v>
      </c>
      <c r="J14" s="1">
        <v>759</v>
      </c>
      <c r="K14" s="1">
        <v>23</v>
      </c>
      <c r="L14" s="1"/>
      <c r="M14" s="6">
        <f t="shared" si="1"/>
        <v>3.0303030303030303</v>
      </c>
      <c r="N14" s="1">
        <v>3</v>
      </c>
      <c r="O14" s="6">
        <f t="shared" si="2"/>
        <v>9.366391184573002</v>
      </c>
    </row>
    <row r="15" spans="1:15" ht="15">
      <c r="A15" s="1" t="s">
        <v>69</v>
      </c>
      <c r="B15" s="1" t="s">
        <v>17</v>
      </c>
      <c r="C15" s="13">
        <v>12</v>
      </c>
      <c r="D15" s="1"/>
      <c r="E15" s="1" t="s">
        <v>70</v>
      </c>
      <c r="F15" s="1">
        <v>1084</v>
      </c>
      <c r="G15" s="1">
        <v>6</v>
      </c>
      <c r="H15" s="1"/>
      <c r="I15" s="6">
        <f t="shared" si="0"/>
        <v>0.5535055350553506</v>
      </c>
      <c r="J15" s="1">
        <v>726</v>
      </c>
      <c r="K15" s="1">
        <v>116</v>
      </c>
      <c r="L15" s="1">
        <v>74</v>
      </c>
      <c r="M15" s="6">
        <f t="shared" si="1"/>
        <v>26.170798898071624</v>
      </c>
      <c r="N15" s="1">
        <v>3</v>
      </c>
      <c r="O15" s="6">
        <f t="shared" si="2"/>
        <v>26.724304433126974</v>
      </c>
    </row>
    <row r="16" spans="1:15" ht="15">
      <c r="A16" s="1" t="s">
        <v>74</v>
      </c>
      <c r="B16" s="1" t="s">
        <v>15</v>
      </c>
      <c r="C16" s="13"/>
      <c r="D16" s="13">
        <v>1</v>
      </c>
      <c r="E16" s="1" t="s">
        <v>75</v>
      </c>
      <c r="F16" s="1">
        <v>726</v>
      </c>
      <c r="G16" s="1"/>
      <c r="H16" s="1">
        <v>52</v>
      </c>
      <c r="I16" s="6">
        <f t="shared" si="0"/>
        <v>7.162534435261708</v>
      </c>
      <c r="J16" s="1">
        <v>1726</v>
      </c>
      <c r="K16" s="1">
        <v>16</v>
      </c>
      <c r="L16" s="1"/>
      <c r="M16" s="6">
        <f t="shared" si="1"/>
        <v>0.9269988412514485</v>
      </c>
      <c r="N16" s="1">
        <v>2</v>
      </c>
      <c r="O16" s="6">
        <f t="shared" si="2"/>
        <v>8.089533276513157</v>
      </c>
    </row>
    <row r="17" spans="1:15" ht="15">
      <c r="A17" s="1" t="s">
        <v>52</v>
      </c>
      <c r="B17" s="1" t="s">
        <v>17</v>
      </c>
      <c r="C17" s="13"/>
      <c r="D17" s="1"/>
      <c r="E17" s="1" t="s">
        <v>53</v>
      </c>
      <c r="F17" s="1">
        <v>1777</v>
      </c>
      <c r="G17" s="1">
        <v>128</v>
      </c>
      <c r="H17" s="1">
        <v>91</v>
      </c>
      <c r="I17" s="6">
        <f t="shared" si="0"/>
        <v>12.324141812042768</v>
      </c>
      <c r="J17" s="1"/>
      <c r="K17" s="1"/>
      <c r="L17" s="1"/>
      <c r="M17" s="6"/>
      <c r="N17" s="1">
        <v>2</v>
      </c>
      <c r="O17" s="6">
        <f t="shared" si="2"/>
        <v>12.324141812042768</v>
      </c>
    </row>
    <row r="18" spans="1:15" ht="15">
      <c r="A18" s="1" t="s">
        <v>66</v>
      </c>
      <c r="B18" s="1" t="s">
        <v>17</v>
      </c>
      <c r="C18" s="13"/>
      <c r="D18" s="1"/>
      <c r="E18" s="1" t="s">
        <v>67</v>
      </c>
      <c r="F18" s="1">
        <v>929</v>
      </c>
      <c r="G18" s="1">
        <v>80</v>
      </c>
      <c r="H18" s="1"/>
      <c r="I18" s="6">
        <f t="shared" si="0"/>
        <v>8.611410118406889</v>
      </c>
      <c r="J18" s="1"/>
      <c r="K18" s="1"/>
      <c r="L18" s="1"/>
      <c r="M18" s="6"/>
      <c r="N18" s="1">
        <v>1</v>
      </c>
      <c r="O18" s="6">
        <f t="shared" si="2"/>
        <v>8.611410118406889</v>
      </c>
    </row>
    <row r="19" spans="1:15" ht="15">
      <c r="A19" s="1" t="s">
        <v>13</v>
      </c>
      <c r="B19" s="1" t="s">
        <v>15</v>
      </c>
      <c r="C19" s="13"/>
      <c r="D19" s="1">
        <v>2</v>
      </c>
      <c r="E19" s="1" t="s">
        <v>14</v>
      </c>
      <c r="F19" s="1">
        <v>759</v>
      </c>
      <c r="G19" s="1"/>
      <c r="H19" s="1">
        <v>139</v>
      </c>
      <c r="I19" s="6">
        <f t="shared" si="0"/>
        <v>18.31357048748353</v>
      </c>
      <c r="J19" s="1"/>
      <c r="K19" s="1"/>
      <c r="L19" s="1"/>
      <c r="M19" s="6"/>
      <c r="N19" s="1">
        <v>1</v>
      </c>
      <c r="O19" s="6">
        <f t="shared" si="2"/>
        <v>18.31357048748353</v>
      </c>
    </row>
    <row r="20" spans="1:15" ht="15">
      <c r="A20" s="1" t="s">
        <v>41</v>
      </c>
      <c r="B20" s="1" t="s">
        <v>15</v>
      </c>
      <c r="C20" s="13"/>
      <c r="D20" s="1">
        <v>3</v>
      </c>
      <c r="E20" s="1" t="s">
        <v>40</v>
      </c>
      <c r="F20" s="1">
        <v>552</v>
      </c>
      <c r="G20" s="1"/>
      <c r="H20" s="1">
        <v>117</v>
      </c>
      <c r="I20" s="6">
        <f t="shared" si="0"/>
        <v>21.195652173913043</v>
      </c>
      <c r="J20" s="1"/>
      <c r="K20" s="1"/>
      <c r="L20" s="1"/>
      <c r="M20" s="6"/>
      <c r="N20" s="1">
        <v>1</v>
      </c>
      <c r="O20" s="6">
        <f t="shared" si="2"/>
        <v>21.195652173913043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Fabricom-GTI</cp:lastModifiedBy>
  <cp:lastPrinted>2015-10-05T10:38:03Z</cp:lastPrinted>
  <dcterms:created xsi:type="dcterms:W3CDTF">2015-09-21T12:40:17Z</dcterms:created>
  <dcterms:modified xsi:type="dcterms:W3CDTF">2015-10-05T22:21:07Z</dcterms:modified>
  <cp:category/>
  <cp:version/>
  <cp:contentType/>
  <cp:contentStatus/>
</cp:coreProperties>
</file>